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óveis e Inquilinos" sheetId="1" state="visible" r:id="rId3"/>
    <sheet name="Pagamentos" sheetId="2" state="visible" r:id="rId4"/>
    <sheet name="Resumo Mensal" sheetId="3" state="visible" r:id="rId5"/>
    <sheet name="Como Usar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4" authorId="0">
      <text>
        <r>
          <rPr>
            <sz val="10"/>
            <rFont val="Arial"/>
            <family val="2"/>
          </rPr>
          <t xml:space="preserve">Use um código curto e único por imóvel. Ex: AP01, CASA-VL, COM-CTR.
Esse código vai aparecer na aba Pagamentos para você não digitar o endereço inteiro toda vez.</t>
        </r>
      </text>
    </comment>
    <comment ref="F4" authorId="0">
      <text>
        <r>
          <rPr>
            <sz val="10"/>
            <rFont val="Arial"/>
            <family val="2"/>
          </rPr>
          <t xml:space="preserve">Valor base do aluguel sem reajuste deste mês. Atualize depois do reajuste anual.</t>
        </r>
      </text>
    </comment>
    <comment ref="G4" authorId="0">
      <text>
        <r>
          <rPr>
            <sz val="10"/>
            <rFont val="Arial"/>
            <family val="2"/>
          </rPr>
          <t xml:space="preserve">Dia do mês em que o aluguel vence (1 a 28 recomendado). Ex: 5, 10, 15.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4" authorId="0">
      <text>
        <r>
          <rPr>
            <sz val="10"/>
            <rFont val="Arial"/>
            <family val="2"/>
          </rPr>
          <t xml:space="preserve">Formato livre. Ex: jan/2026, fev/2026, 03/2026. Apenas para sua referência.</t>
        </r>
      </text>
    </comment>
    <comment ref="B4" authorId="0">
      <text>
        <r>
          <rPr>
            <sz val="10"/>
            <rFont val="Arial"/>
            <family val="2"/>
          </rPr>
          <t xml:space="preserve">Use o mesmo código que está na aba 'Imóveis e Inquilinos'. Ex: AP01.</t>
        </r>
      </text>
    </comment>
    <comment ref="C4" authorId="0">
      <text>
        <r>
          <rPr>
            <sz val="10"/>
            <rFont val="Arial"/>
            <family val="2"/>
          </rPr>
          <t xml:space="preserve">Preenchido automaticamente via PROCV usando o Código do Imóvel.</t>
        </r>
      </text>
    </comment>
    <comment ref="I4" authorId="0">
      <text>
        <r>
          <rPr>
            <sz val="10"/>
            <rFont val="Arial"/>
            <family val="2"/>
          </rPr>
          <t xml:space="preserve">Calculado automaticamente:
• Pago — se Valor Pago = Valor Devido
• Parcial — se Valor Pago &gt; 0 mas &lt; Valor Devido
• Atrasado — se hoje &gt; vencimento e nada foi pago
• A Vencer — se ainda dentro do prazo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4" authorId="0">
      <text>
        <r>
          <rPr>
            <sz val="10"/>
            <rFont val="Arial"/>
            <family val="2"/>
          </rPr>
          <t xml:space="preserve">Digite aqui o mês exatamente como aparece na coluna 'Mês de Referência' da aba Pagamentos.
Ex: jan/2026, fev/2026, mar/2026</t>
        </r>
      </text>
    </comment>
  </commentList>
</comments>
</file>

<file path=xl/sharedStrings.xml><?xml version="1.0" encoding="utf-8"?>
<sst xmlns="http://schemas.openxmlformats.org/spreadsheetml/2006/main" count="108" uniqueCount="88">
  <si>
    <t xml:space="preserve">imobiRent · Planilha de Controle de Aluguel para Pequenos Locadores</t>
  </si>
  <si>
    <t xml:space="preserve">Cadastre aqui cada imóvel e inquilino. As outras abas usam esses dados automaticamente. Quando tiver mais de 3 contratos ativos, considere migrar para imobirent.com.</t>
  </si>
  <si>
    <t xml:space="preserve">Código</t>
  </si>
  <si>
    <t xml:space="preserve">Imóvel (endereço)</t>
  </si>
  <si>
    <t xml:space="preserve">Tipo</t>
  </si>
  <si>
    <t xml:space="preserve">Inquilino</t>
  </si>
  <si>
    <t xml:space="preserve">Telefone / WhatsApp</t>
  </si>
  <si>
    <t xml:space="preserve">Valor do Aluguel (R$)</t>
  </si>
  <si>
    <t xml:space="preserve">Dia do Vencimento</t>
  </si>
  <si>
    <t xml:space="preserve">Início do Contrato</t>
  </si>
  <si>
    <t xml:space="preserve">AP01</t>
  </si>
  <si>
    <t xml:space="preserve">Rua das Flores, 123 — Apto 12, São Paulo/SP</t>
  </si>
  <si>
    <t xml:space="preserve">Apartamento</t>
  </si>
  <si>
    <t xml:space="preserve">Maria Silva</t>
  </si>
  <si>
    <t xml:space="preserve">(11) 98765-4321</t>
  </si>
  <si>
    <t xml:space="preserve">CASA-VL</t>
  </si>
  <si>
    <t xml:space="preserve">Rua Verde, 45 — Vila Mariana, São Paulo/SP</t>
  </si>
  <si>
    <t xml:space="preserve">Casa</t>
  </si>
  <si>
    <t xml:space="preserve">João Pereira</t>
  </si>
  <si>
    <t xml:space="preserve">(11) 91234-5678</t>
  </si>
  <si>
    <t xml:space="preserve">KIT-CT</t>
  </si>
  <si>
    <t xml:space="preserve">Av. Paulista, 1000 — Conj. 305, São Paulo/SP</t>
  </si>
  <si>
    <t xml:space="preserve">Kitnet</t>
  </si>
  <si>
    <t xml:space="preserve">Ana Costa</t>
  </si>
  <si>
    <t xml:space="preserve">(11) 99876-5432</t>
  </si>
  <si>
    <t xml:space="preserve">Pagamentos Mensais</t>
  </si>
  <si>
    <t xml:space="preserve">Registre cada pagamento aqui. O "Status" e os "Dias de Atraso" são calculados automaticamente. Mude a célula "Forma de Pagamento" e "Status (manual)" conforme necessário.</t>
  </si>
  <si>
    <t xml:space="preserve">Mês de Referência</t>
  </si>
  <si>
    <t xml:space="preserve">Código Imóvel</t>
  </si>
  <si>
    <t xml:space="preserve">Inquilino (auto)</t>
  </si>
  <si>
    <t xml:space="preserve">Valor Devido (auto)</t>
  </si>
  <si>
    <t xml:space="preserve">Data de Vencimento</t>
  </si>
  <si>
    <t xml:space="preserve">Data do Pagamento</t>
  </si>
  <si>
    <t xml:space="preserve">Valor Pago</t>
  </si>
  <si>
    <t xml:space="preserve">Forma de Pagamento</t>
  </si>
  <si>
    <t xml:space="preserve">Status</t>
  </si>
  <si>
    <t xml:space="preserve">jan/2026</t>
  </si>
  <si>
    <t xml:space="preserve">PIX</t>
  </si>
  <si>
    <t xml:space="preserve">Boleto</t>
  </si>
  <si>
    <t xml:space="preserve">fev/2026</t>
  </si>
  <si>
    <t xml:space="preserve">mar/2026</t>
  </si>
  <si>
    <t xml:space="preserve">Resumo Mensal — Visão Geral da Sua Carteira</t>
  </si>
  <si>
    <t xml:space="preserve">Tudo aqui é calculado automaticamente a partir da aba 'Pagamentos'. Digite o mês de referência abaixo (ex: jan/2026) para ver os números desse mês.</t>
  </si>
  <si>
    <t xml:space="preserve">Mês de referência:</t>
  </si>
  <si>
    <t xml:space="preserve">Total Esperado</t>
  </si>
  <si>
    <t xml:space="preserve">Total Recebido</t>
  </si>
  <si>
    <t xml:space="preserve">Em Aberto</t>
  </si>
  <si>
    <t xml:space="preserve">% Recebido</t>
  </si>
  <si>
    <t xml:space="preserve">Quantidade por Status (mês selecionado)</t>
  </si>
  <si>
    <t xml:space="preserve">Pago</t>
  </si>
  <si>
    <t xml:space="preserve">Parcial</t>
  </si>
  <si>
    <t xml:space="preserve">Atrasado</t>
  </si>
  <si>
    <t xml:space="preserve">A Vencer</t>
  </si>
  <si>
    <t xml:space="preserve">💡 Quando esta planilha não for mais suficiente
Se você está esquecendo de cobrar, perdendo recibos no WhatsApp, ou tem mais de 3 imóveis para gerenciar — o imobiRent foi feito para essa transição.
Recibos em PDF com 1 clique · Lembretes automáticos · Alertas de contrato vencendo · Plano gratuito
Conheça em imobirent.com</t>
  </si>
  <si>
    <t xml:space="preserve">Como Usar Esta Planilha</t>
  </si>
  <si>
    <t xml:space="preserve">PASSO 1: Cadastre seus imóveis</t>
  </si>
  <si>
    <t xml:space="preserve">Vá para a aba 'Imóveis e Inquilinos' e preencha uma linha para cada imóvel. Use um código curto e único (ex: AP01, CASA-VL).</t>
  </si>
  <si>
    <t xml:space="preserve">PASSO 2: Registre cada pagamento</t>
  </si>
  <si>
    <t xml:space="preserve">Na aba 'Pagamentos', digite o mês de referência e o código do imóvel. O nome do inquilino e o valor devido são preenchidos automaticamente.</t>
  </si>
  <si>
    <t xml:space="preserve">PASSO 3: Acompanhe o resumo</t>
  </si>
  <si>
    <t xml:space="preserve">A aba 'Resumo Mensal' mostra automaticamente quanto você tem a receber, quanto recebeu e o que está atrasado. É só digitar o mês.</t>
  </si>
  <si>
    <t xml:space="preserve">CORES DO STATUS</t>
  </si>
  <si>
    <t xml:space="preserve">    Verde — Pago</t>
  </si>
  <si>
    <t xml:space="preserve">Valor pago é igual ou maior ao valor devido.</t>
  </si>
  <si>
    <t xml:space="preserve">    Amarelo — Parcial</t>
  </si>
  <si>
    <t xml:space="preserve">Inquilino pagou parte. Cobre o resto.</t>
  </si>
  <si>
    <t xml:space="preserve">    Vermelho — Atrasado</t>
  </si>
  <si>
    <t xml:space="preserve">Passou da data de vencimento sem pagamento.</t>
  </si>
  <si>
    <t xml:space="preserve">    Azul claro — A Vencer</t>
  </si>
  <si>
    <t xml:space="preserve">Ainda dentro do prazo.</t>
  </si>
  <si>
    <t xml:space="preserve">DICAS PRÁTICAS</t>
  </si>
  <si>
    <t xml:space="preserve">• Atualize semanalmente</t>
  </si>
  <si>
    <t xml:space="preserve">Reserve 10 minutos por semana para registrar pagamentos. Atrasar atualização gera erro.</t>
  </si>
  <si>
    <t xml:space="preserve">• Faça backup</t>
  </si>
  <si>
    <t xml:space="preserve">No Google Sheets, vá em Arquivo → Histórico de versões. No Excel, salve uma cópia mensal.</t>
  </si>
  <si>
    <t xml:space="preserve">• Não apague as fórmulas</t>
  </si>
  <si>
    <t xml:space="preserve">As colunas 'Inquilino (auto)', 'Valor Devido (auto)' e 'Status' têm fórmulas. Não digite por cima delas.</t>
  </si>
  <si>
    <t xml:space="preserve">QUANDO MIGRAR PARA imobiRent</t>
  </si>
  <si>
    <t xml:space="preserve">Você tem mais de 3 imóveis</t>
  </si>
  <si>
    <t xml:space="preserve">Planilha vira gargalo. Lembretes automáticos economizam horas por mês.</t>
  </si>
  <si>
    <t xml:space="preserve">Você esquece de cobrar</t>
  </si>
  <si>
    <t xml:space="preserve">imobiRent envia lembrete antes do vencimento. Sem fórmula manual.</t>
  </si>
  <si>
    <t xml:space="preserve">Você precisa de recibos formais</t>
  </si>
  <si>
    <t xml:space="preserve">Recibos em PDF prontos em 1 clique no plano Pro (R$ 59,90/mês).</t>
  </si>
  <si>
    <t xml:space="preserve">Você quer alertas de contrato vencendo</t>
  </si>
  <si>
    <t xml:space="preserve">imobiRent avisa 30, 60 e 90 dias antes do fim do contrato.</t>
  </si>
  <si>
    <t xml:space="preserve">Teste o plano grátis em imobirent.com</t>
  </si>
  <si>
    <t xml:space="preserve">Plano gratuito permanente, sem cartão de crédito.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</si>
</sst>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 &quot;#,##0.00;[RED]&quot;-R$ &quot;#,##0.00;\-"/>
    <numFmt numFmtId="166" formatCode="dd/mm/yyyy"/>
    <numFmt numFmtId="167" formatCode="0.0%"/>
    <numFmt numFmtId="168" formatCode="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name val="Arial"/>
      <family val="2"/>
    </font>
    <font>
      <b val="true"/>
      <sz val="11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1F4E78"/>
      <name val="Arial"/>
      <family val="0"/>
      <charset val="1"/>
    </font>
    <font>
      <b val="true"/>
      <sz val="10"/>
      <color rgb="FF0061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9C5700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0"/>
      <color rgb="FF1F4E78"/>
      <name val="Arial"/>
      <family val="0"/>
      <charset val="1"/>
    </font>
    <font>
      <sz val="10"/>
      <color rgb="FF1F4E78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2"/>
      <color rgb="FF1F4E78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EB9C"/>
        <bgColor rgb="FFFFC7CE"/>
      </patternFill>
    </fill>
    <fill>
      <patternFill patternType="solid">
        <fgColor rgb="FFF4F7FB"/>
        <bgColor rgb="FFFFFFFF"/>
      </patternFill>
    </fill>
    <fill>
      <patternFill patternType="solid">
        <fgColor rgb="FFC6EFCE"/>
        <bgColor rgb="FFD9E2F3"/>
      </patternFill>
    </fill>
    <fill>
      <patternFill patternType="solid">
        <fgColor rgb="FFFFC7CE"/>
        <bgColor rgb="FFD9E2F3"/>
      </patternFill>
    </fill>
    <fill>
      <patternFill patternType="solid">
        <fgColor rgb="FFD9E2F3"/>
        <bgColor rgb="FFC6EFC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 diagonalUp="false" diagonalDown="false">
      <left style="thin">
        <color rgb="FFB4B4B4"/>
      </left>
      <right/>
      <top style="thin">
        <color rgb="FFB4B4B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006100"/>
        <sz val="1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9C5700"/>
        <sz val="10"/>
      </font>
      <fill>
        <patternFill>
          <bgColor rgb="FFFFEB9C"/>
        </patternFill>
      </fill>
    </dxf>
    <dxf>
      <font>
        <name val="Arial"/>
        <charset val="1"/>
        <family val="0"/>
        <color rgb="FF1F4E78"/>
        <sz val="10"/>
      </font>
      <fill>
        <patternFill>
          <bgColor rgb="FFD9E2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4F7FB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C57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2"/>
    <col collapsed="false" customWidth="true" hidden="false" outlineLevel="0" max="3" min="3" style="0" width="16"/>
    <col collapsed="false" customWidth="true" hidden="false" outlineLevel="0" max="5" min="4" style="0" width="22"/>
    <col collapsed="false" customWidth="true" hidden="false" outlineLevel="0" max="6" min="6" style="0" width="18"/>
    <col collapsed="false" customWidth="true" hidden="false" outlineLevel="0" max="7" min="7" style="0" width="14"/>
    <col collapsed="false" customWidth="true" hidden="false" outlineLevel="0" max="8" min="8" style="0" width="1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5" t="s">
        <v>11</v>
      </c>
      <c r="C5" s="4" t="s">
        <v>12</v>
      </c>
      <c r="D5" s="5" t="s">
        <v>13</v>
      </c>
      <c r="E5" s="4" t="s">
        <v>14</v>
      </c>
      <c r="F5" s="6" t="n">
        <v>1800</v>
      </c>
      <c r="G5" s="4" t="n">
        <v>5</v>
      </c>
      <c r="H5" s="7" t="n">
        <v>45717</v>
      </c>
    </row>
    <row r="6" customFormat="false" ht="15" hidden="false" customHeight="false" outlineLevel="0" collapsed="false">
      <c r="A6" s="4" t="s">
        <v>15</v>
      </c>
      <c r="B6" s="5" t="s">
        <v>16</v>
      </c>
      <c r="C6" s="4" t="s">
        <v>17</v>
      </c>
      <c r="D6" s="5" t="s">
        <v>18</v>
      </c>
      <c r="E6" s="4" t="s">
        <v>19</v>
      </c>
      <c r="F6" s="6" t="n">
        <v>2500</v>
      </c>
      <c r="G6" s="4" t="n">
        <v>10</v>
      </c>
      <c r="H6" s="7" t="n">
        <v>45519</v>
      </c>
    </row>
    <row r="7" customFormat="false" ht="15" hidden="false" customHeight="false" outlineLevel="0" collapsed="false">
      <c r="A7" s="4" t="s">
        <v>20</v>
      </c>
      <c r="B7" s="5" t="s">
        <v>21</v>
      </c>
      <c r="C7" s="4" t="s">
        <v>22</v>
      </c>
      <c r="D7" s="5" t="s">
        <v>23</v>
      </c>
      <c r="E7" s="4" t="s">
        <v>24</v>
      </c>
      <c r="F7" s="6" t="n">
        <v>1200</v>
      </c>
      <c r="G7" s="4" t="n">
        <v>1</v>
      </c>
      <c r="H7" s="7" t="n">
        <v>45667</v>
      </c>
    </row>
    <row r="8" customFormat="false" ht="15" hidden="false" customHeight="false" outlineLevel="0" collapsed="false">
      <c r="A8" s="4"/>
      <c r="B8" s="5"/>
      <c r="C8" s="4"/>
      <c r="D8" s="5"/>
      <c r="E8" s="4"/>
      <c r="F8" s="6"/>
      <c r="G8" s="4"/>
      <c r="H8" s="7"/>
    </row>
    <row r="9" customFormat="false" ht="15" hidden="false" customHeight="false" outlineLevel="0" collapsed="false">
      <c r="A9" s="4"/>
      <c r="B9" s="5"/>
      <c r="C9" s="4"/>
      <c r="D9" s="5"/>
      <c r="E9" s="4"/>
      <c r="F9" s="6"/>
      <c r="G9" s="4"/>
      <c r="H9" s="7"/>
    </row>
    <row r="10" customFormat="false" ht="15" hidden="false" customHeight="false" outlineLevel="0" collapsed="false">
      <c r="A10" s="4"/>
      <c r="B10" s="5"/>
      <c r="C10" s="4"/>
      <c r="D10" s="5"/>
      <c r="E10" s="4"/>
      <c r="F10" s="6"/>
      <c r="G10" s="4"/>
      <c r="H10" s="7"/>
    </row>
    <row r="11" customFormat="false" ht="15" hidden="false" customHeight="false" outlineLevel="0" collapsed="false">
      <c r="A11" s="4"/>
      <c r="B11" s="5"/>
      <c r="C11" s="4"/>
      <c r="D11" s="5"/>
      <c r="E11" s="4"/>
      <c r="F11" s="6"/>
      <c r="G11" s="4"/>
      <c r="H11" s="7"/>
    </row>
    <row r="12" customFormat="false" ht="15" hidden="false" customHeight="false" outlineLevel="0" collapsed="false">
      <c r="A12" s="4"/>
      <c r="B12" s="5"/>
      <c r="C12" s="4"/>
      <c r="D12" s="5"/>
      <c r="E12" s="4"/>
      <c r="F12" s="6"/>
      <c r="G12" s="4"/>
      <c r="H12" s="7"/>
    </row>
    <row r="13" customFormat="false" ht="15" hidden="false" customHeight="false" outlineLevel="0" collapsed="false">
      <c r="A13" s="4"/>
      <c r="B13" s="5"/>
      <c r="C13" s="4"/>
      <c r="D13" s="5"/>
      <c r="E13" s="4"/>
      <c r="F13" s="6"/>
      <c r="G13" s="4"/>
      <c r="H13" s="7"/>
    </row>
    <row r="14" customFormat="false" ht="15" hidden="false" customHeight="false" outlineLevel="0" collapsed="false">
      <c r="A14" s="4"/>
      <c r="B14" s="5"/>
      <c r="C14" s="4"/>
      <c r="D14" s="5"/>
      <c r="E14" s="4"/>
      <c r="F14" s="6"/>
      <c r="G14" s="4"/>
      <c r="H14" s="7"/>
    </row>
    <row r="15" customFormat="false" ht="15" hidden="false" customHeight="false" outlineLevel="0" collapsed="false">
      <c r="A15" s="4"/>
      <c r="B15" s="5"/>
      <c r="C15" s="4"/>
      <c r="D15" s="5"/>
      <c r="E15" s="4"/>
      <c r="F15" s="6"/>
      <c r="G15" s="4"/>
      <c r="H15" s="7"/>
    </row>
    <row r="16" customFormat="false" ht="15" hidden="false" customHeight="false" outlineLevel="0" collapsed="false">
      <c r="A16" s="4"/>
      <c r="B16" s="5"/>
      <c r="C16" s="4"/>
      <c r="D16" s="5"/>
      <c r="E16" s="4"/>
      <c r="F16" s="6"/>
      <c r="G16" s="4"/>
      <c r="H16" s="7"/>
    </row>
    <row r="17" customFormat="false" ht="15" hidden="false" customHeight="false" outlineLevel="0" collapsed="false">
      <c r="A17" s="4"/>
      <c r="B17" s="5"/>
      <c r="C17" s="4"/>
      <c r="D17" s="5"/>
      <c r="E17" s="4"/>
      <c r="F17" s="6"/>
      <c r="G17" s="4"/>
      <c r="H17" s="7"/>
    </row>
    <row r="18" customFormat="false" ht="15" hidden="false" customHeight="false" outlineLevel="0" collapsed="false">
      <c r="A18" s="4"/>
      <c r="B18" s="5"/>
      <c r="C18" s="4"/>
      <c r="D18" s="5"/>
      <c r="E18" s="4"/>
      <c r="F18" s="6"/>
      <c r="G18" s="4"/>
      <c r="H18" s="7"/>
    </row>
    <row r="19" customFormat="false" ht="15" hidden="false" customHeight="false" outlineLevel="0" collapsed="false">
      <c r="A19" s="4"/>
      <c r="B19" s="5"/>
      <c r="C19" s="4"/>
      <c r="D19" s="5"/>
      <c r="E19" s="4"/>
      <c r="F19" s="6"/>
      <c r="G19" s="4"/>
      <c r="H19" s="7"/>
    </row>
    <row r="20" customFormat="false" ht="15" hidden="false" customHeight="false" outlineLevel="0" collapsed="false">
      <c r="A20" s="4"/>
      <c r="B20" s="5"/>
      <c r="C20" s="4"/>
      <c r="D20" s="5"/>
      <c r="E20" s="4"/>
      <c r="F20" s="6"/>
      <c r="G20" s="4"/>
      <c r="H20" s="7"/>
    </row>
    <row r="21" customFormat="false" ht="15" hidden="false" customHeight="false" outlineLevel="0" collapsed="false">
      <c r="A21" s="4"/>
      <c r="B21" s="5"/>
      <c r="C21" s="4"/>
      <c r="D21" s="5"/>
      <c r="E21" s="4"/>
      <c r="F21" s="6"/>
      <c r="G21" s="4"/>
      <c r="H21" s="7"/>
    </row>
    <row r="22" customFormat="false" ht="15" hidden="false" customHeight="false" outlineLevel="0" collapsed="false">
      <c r="A22" s="4"/>
      <c r="B22" s="5"/>
      <c r="C22" s="4"/>
      <c r="D22" s="5"/>
      <c r="E22" s="4"/>
      <c r="F22" s="6"/>
      <c r="G22" s="4"/>
      <c r="H22" s="7"/>
    </row>
    <row r="23" customFormat="false" ht="15" hidden="false" customHeight="false" outlineLevel="0" collapsed="false">
      <c r="A23" s="4"/>
      <c r="B23" s="5"/>
      <c r="C23" s="4"/>
      <c r="D23" s="5"/>
      <c r="E23" s="4"/>
      <c r="F23" s="6"/>
      <c r="G23" s="4"/>
      <c r="H23" s="7"/>
    </row>
    <row r="24" customFormat="false" ht="15" hidden="false" customHeight="false" outlineLevel="0" collapsed="false">
      <c r="A24" s="4"/>
      <c r="B24" s="5"/>
      <c r="C24" s="4"/>
      <c r="D24" s="5"/>
      <c r="E24" s="4"/>
      <c r="F24" s="6"/>
      <c r="G24" s="4"/>
      <c r="H24" s="7"/>
    </row>
  </sheetData>
  <mergeCells count="2">
    <mergeCell ref="A1:H1"/>
    <mergeCell ref="A2:H2"/>
  </mergeCells>
  <dataValidations count="1">
    <dataValidation allowBlank="true" errorStyle="stop" operator="between" showDropDown="false" showErrorMessage="false" showInputMessage="false" sqref="C5:C24" type="list">
      <formula1>"Apartamento,Casa,Kitnet,Quarto,Loja,Sala Comercial,Galpão,Outro"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7" min="5" style="0" width="16"/>
    <col collapsed="false" customWidth="true" hidden="false" outlineLevel="0" max="8" min="8" style="0" width="18"/>
    <col collapsed="false" customWidth="true" hidden="false" outlineLevel="0" max="9" min="9" style="0" width="14"/>
  </cols>
  <sheetData>
    <row r="1" customFormat="false" ht="27.75" hidden="false" customHeight="true" outlineLevel="0" collapsed="false">
      <c r="A1" s="1" t="s">
        <v>25</v>
      </c>
      <c r="B1" s="1"/>
      <c r="C1" s="1"/>
      <c r="D1" s="1"/>
      <c r="E1" s="1"/>
      <c r="F1" s="1"/>
      <c r="G1" s="1"/>
      <c r="H1" s="1"/>
      <c r="I1" s="1"/>
    </row>
    <row r="2" customFormat="false" ht="30" hidden="false" customHeight="true" outlineLevel="0" collapsed="false">
      <c r="A2" s="2" t="s">
        <v>26</v>
      </c>
      <c r="B2" s="2"/>
      <c r="C2" s="2"/>
      <c r="D2" s="2"/>
      <c r="E2" s="2"/>
      <c r="F2" s="2"/>
      <c r="G2" s="2"/>
      <c r="H2" s="2"/>
      <c r="I2" s="2"/>
    </row>
    <row r="4" customFormat="false" ht="26.85" hidden="false" customHeight="false" outlineLevel="0" collapsed="fals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</row>
    <row r="5" customFormat="false" ht="15" hidden="false" customHeight="false" outlineLevel="0" collapsed="false">
      <c r="A5" s="4" t="s">
        <v>36</v>
      </c>
      <c r="B5" s="4" t="s">
        <v>10</v>
      </c>
      <c r="C5" s="5" t="str">
        <f aca="false">IFERROR(VLOOKUP(B5,'Imóveis e Inquilinos'!$A$5:$H$24,4,FALSE()),"")</f>
        <v>Maria Silva</v>
      </c>
      <c r="D5" s="6" t="n">
        <f aca="false">IFERROR(VLOOKUP(B5,'Imóveis e Inquilinos'!$A$5:$H$24,6,FALSE()),"")</f>
        <v>1800</v>
      </c>
      <c r="E5" s="7" t="n">
        <v>46027</v>
      </c>
      <c r="F5" s="7" t="n">
        <v>46026</v>
      </c>
      <c r="G5" s="6" t="n">
        <v>1800</v>
      </c>
      <c r="H5" s="4" t="s">
        <v>37</v>
      </c>
      <c r="I5" s="4" t="str">
        <f aca="true">IF(B5="","",IF(AND(ISNUMBER(G5),G5&gt;=D5),"Pago",IF(AND(ISNUMBER(G5),G5&gt;0,G5&lt;D5),"Parcial",IF(AND(F5="",TODAY()&gt;E5),"Atrasado","A Vencer"))))</f>
        <v>Pago</v>
      </c>
    </row>
    <row r="6" customFormat="false" ht="15" hidden="false" customHeight="false" outlineLevel="0" collapsed="false">
      <c r="A6" s="4" t="s">
        <v>36</v>
      </c>
      <c r="B6" s="4" t="s">
        <v>15</v>
      </c>
      <c r="C6" s="5" t="str">
        <f aca="false">IFERROR(VLOOKUP(B6,'Imóveis e Inquilinos'!$A$5:$H$24,4,FALSE()),"")</f>
        <v>João Pereira</v>
      </c>
      <c r="D6" s="6" t="n">
        <f aca="false">IFERROR(VLOOKUP(B6,'Imóveis e Inquilinos'!$A$5:$H$24,6,FALSE()),"")</f>
        <v>2500</v>
      </c>
      <c r="E6" s="7" t="n">
        <v>46032</v>
      </c>
      <c r="F6" s="7" t="n">
        <v>46034</v>
      </c>
      <c r="G6" s="6" t="n">
        <v>2500</v>
      </c>
      <c r="H6" s="4" t="s">
        <v>38</v>
      </c>
      <c r="I6" s="4" t="str">
        <f aca="true">IF(B6="","",IF(AND(ISNUMBER(G6),G6&gt;=D6),"Pago",IF(AND(ISNUMBER(G6),G6&gt;0,G6&lt;D6),"Parcial",IF(AND(F6="",TODAY()&gt;E6),"Atrasado","A Vencer"))))</f>
        <v>Pago</v>
      </c>
    </row>
    <row r="7" customFormat="false" ht="15" hidden="false" customHeight="false" outlineLevel="0" collapsed="false">
      <c r="A7" s="4" t="s">
        <v>36</v>
      </c>
      <c r="B7" s="4" t="s">
        <v>20</v>
      </c>
      <c r="C7" s="5" t="str">
        <f aca="false">IFERROR(VLOOKUP(B7,'Imóveis e Inquilinos'!$A$5:$H$24,4,FALSE()),"")</f>
        <v>Ana Costa</v>
      </c>
      <c r="D7" s="6" t="n">
        <f aca="false">IFERROR(VLOOKUP(B7,'Imóveis e Inquilinos'!$A$5:$H$24,6,FALSE()),"")</f>
        <v>1200</v>
      </c>
      <c r="E7" s="7" t="n">
        <v>46023</v>
      </c>
      <c r="F7" s="7" t="n">
        <v>46023</v>
      </c>
      <c r="G7" s="6" t="n">
        <v>1200</v>
      </c>
      <c r="H7" s="4" t="s">
        <v>37</v>
      </c>
      <c r="I7" s="4" t="str">
        <f aca="true">IF(B7="","",IF(AND(ISNUMBER(G7),G7&gt;=D7),"Pago",IF(AND(ISNUMBER(G7),G7&gt;0,G7&lt;D7),"Parcial",IF(AND(F7="",TODAY()&gt;E7),"Atrasado","A Vencer"))))</f>
        <v>Pago</v>
      </c>
    </row>
    <row r="8" customFormat="false" ht="15" hidden="false" customHeight="false" outlineLevel="0" collapsed="false">
      <c r="A8" s="4" t="s">
        <v>39</v>
      </c>
      <c r="B8" s="4" t="s">
        <v>10</v>
      </c>
      <c r="C8" s="5" t="str">
        <f aca="false">IFERROR(VLOOKUP(B8,'Imóveis e Inquilinos'!$A$5:$H$24,4,FALSE()),"")</f>
        <v>Maria Silva</v>
      </c>
      <c r="D8" s="6" t="n">
        <f aca="false">IFERROR(VLOOKUP(B8,'Imóveis e Inquilinos'!$A$5:$H$24,6,FALSE()),"")</f>
        <v>1800</v>
      </c>
      <c r="E8" s="7" t="n">
        <v>46058</v>
      </c>
      <c r="F8" s="7" t="n">
        <v>46058</v>
      </c>
      <c r="G8" s="6" t="n">
        <v>1800</v>
      </c>
      <c r="H8" s="4" t="s">
        <v>37</v>
      </c>
      <c r="I8" s="4" t="str">
        <f aca="true">IF(B8="","",IF(AND(ISNUMBER(G8),G8&gt;=D8),"Pago",IF(AND(ISNUMBER(G8),G8&gt;0,G8&lt;D8),"Parcial",IF(AND(F8="",TODAY()&gt;E8),"Atrasado","A Vencer"))))</f>
        <v>Pago</v>
      </c>
    </row>
    <row r="9" customFormat="false" ht="15" hidden="false" customHeight="false" outlineLevel="0" collapsed="false">
      <c r="A9" s="4" t="s">
        <v>39</v>
      </c>
      <c r="B9" s="4" t="s">
        <v>15</v>
      </c>
      <c r="C9" s="5" t="str">
        <f aca="false">IFERROR(VLOOKUP(B9,'Imóveis e Inquilinos'!$A$5:$H$24,4,FALSE()),"")</f>
        <v>João Pereira</v>
      </c>
      <c r="D9" s="6" t="n">
        <f aca="false">IFERROR(VLOOKUP(B9,'Imóveis e Inquilinos'!$A$5:$H$24,6,FALSE()),"")</f>
        <v>2500</v>
      </c>
      <c r="E9" s="7" t="n">
        <v>46063</v>
      </c>
      <c r="F9" s="7" t="n">
        <v>46068</v>
      </c>
      <c r="G9" s="6" t="n">
        <v>1500</v>
      </c>
      <c r="H9" s="4" t="s">
        <v>37</v>
      </c>
      <c r="I9" s="4" t="str">
        <f aca="true">IF(B9="","",IF(AND(ISNUMBER(G9),G9&gt;=D9),"Pago",IF(AND(ISNUMBER(G9),G9&gt;0,G9&lt;D9),"Parcial",IF(AND(F9="",TODAY()&gt;E9),"Atrasado","A Vencer"))))</f>
        <v>Parcial</v>
      </c>
    </row>
    <row r="10" customFormat="false" ht="15" hidden="false" customHeight="false" outlineLevel="0" collapsed="false">
      <c r="A10" s="4" t="s">
        <v>39</v>
      </c>
      <c r="B10" s="4" t="s">
        <v>20</v>
      </c>
      <c r="C10" s="5" t="str">
        <f aca="false">IFERROR(VLOOKUP(B10,'Imóveis e Inquilinos'!$A$5:$H$24,4,FALSE()),"")</f>
        <v>Ana Costa</v>
      </c>
      <c r="D10" s="6" t="n">
        <f aca="false">IFERROR(VLOOKUP(B10,'Imóveis e Inquilinos'!$A$5:$H$24,6,FALSE()),"")</f>
        <v>1200</v>
      </c>
      <c r="E10" s="7" t="n">
        <v>46054</v>
      </c>
      <c r="F10" s="7" t="n">
        <v>46054</v>
      </c>
      <c r="G10" s="6" t="n">
        <v>1200</v>
      </c>
      <c r="H10" s="4" t="s">
        <v>37</v>
      </c>
      <c r="I10" s="4" t="str">
        <f aca="true">IF(B10="","",IF(AND(ISNUMBER(G10),G10&gt;=D10),"Pago",IF(AND(ISNUMBER(G10),G10&gt;0,G10&lt;D10),"Parcial",IF(AND(F10="",TODAY()&gt;E10),"Atrasado","A Vencer"))))</f>
        <v>Pago</v>
      </c>
    </row>
    <row r="11" customFormat="false" ht="15" hidden="false" customHeight="false" outlineLevel="0" collapsed="false">
      <c r="A11" s="4" t="s">
        <v>40</v>
      </c>
      <c r="B11" s="4" t="s">
        <v>10</v>
      </c>
      <c r="C11" s="5" t="str">
        <f aca="false">IFERROR(VLOOKUP(B11,'Imóveis e Inquilinos'!$A$5:$H$24,4,FALSE()),"")</f>
        <v>Maria Silva</v>
      </c>
      <c r="D11" s="6" t="n">
        <f aca="false">IFERROR(VLOOKUP(B11,'Imóveis e Inquilinos'!$A$5:$H$24,6,FALSE()),"")</f>
        <v>1800</v>
      </c>
      <c r="E11" s="7" t="n">
        <v>46086</v>
      </c>
      <c r="F11" s="7"/>
      <c r="G11" s="6"/>
      <c r="H11" s="4"/>
      <c r="I11" s="4" t="str">
        <f aca="true">IF(B11="","",IF(AND(ISNUMBER(G11),G11&gt;=D11),"Pago",IF(AND(ISNUMBER(G11),G11&gt;0,G11&lt;D11),"Parcial",IF(AND(F11="",TODAY()&gt;E11),"Atrasado","A Vencer"))))</f>
        <v>Atrasado</v>
      </c>
    </row>
    <row r="12" customFormat="false" ht="15" hidden="false" customHeight="false" outlineLevel="0" collapsed="false">
      <c r="A12" s="4" t="s">
        <v>40</v>
      </c>
      <c r="B12" s="4" t="s">
        <v>15</v>
      </c>
      <c r="C12" s="5" t="str">
        <f aca="false">IFERROR(VLOOKUP(B12,'Imóveis e Inquilinos'!$A$5:$H$24,4,FALSE()),"")</f>
        <v>João Pereira</v>
      </c>
      <c r="D12" s="6" t="n">
        <f aca="false">IFERROR(VLOOKUP(B12,'Imóveis e Inquilinos'!$A$5:$H$24,6,FALSE()),"")</f>
        <v>2500</v>
      </c>
      <c r="E12" s="7" t="n">
        <v>46091</v>
      </c>
      <c r="F12" s="7"/>
      <c r="G12" s="6"/>
      <c r="H12" s="4"/>
      <c r="I12" s="4" t="str">
        <f aca="true">IF(B12="","",IF(AND(ISNUMBER(G12),G12&gt;=D12),"Pago",IF(AND(ISNUMBER(G12),G12&gt;0,G12&lt;D12),"Parcial",IF(AND(F12="",TODAY()&gt;E12),"Atrasado","A Vencer"))))</f>
        <v>Atrasado</v>
      </c>
    </row>
    <row r="13" customFormat="false" ht="15" hidden="false" customHeight="false" outlineLevel="0" collapsed="false">
      <c r="A13" s="4" t="s">
        <v>40</v>
      </c>
      <c r="B13" s="4" t="s">
        <v>20</v>
      </c>
      <c r="C13" s="5" t="str">
        <f aca="false">IFERROR(VLOOKUP(B13,'Imóveis e Inquilinos'!$A$5:$H$24,4,FALSE()),"")</f>
        <v>Ana Costa</v>
      </c>
      <c r="D13" s="6" t="n">
        <f aca="false">IFERROR(VLOOKUP(B13,'Imóveis e Inquilinos'!$A$5:$H$24,6,FALSE()),"")</f>
        <v>1200</v>
      </c>
      <c r="E13" s="7" t="n">
        <v>46082</v>
      </c>
      <c r="F13" s="7"/>
      <c r="G13" s="6"/>
      <c r="H13" s="4"/>
      <c r="I13" s="4" t="str">
        <f aca="true">IF(B13="","",IF(AND(ISNUMBER(G13),G13&gt;=D13),"Pago",IF(AND(ISNUMBER(G13),G13&gt;0,G13&lt;D13),"Parcial",IF(AND(F13="",TODAY()&gt;E13),"Atrasado","A Vencer"))))</f>
        <v>Atrasado</v>
      </c>
    </row>
    <row r="14" customFormat="false" ht="15" hidden="false" customHeight="false" outlineLevel="0" collapsed="false">
      <c r="A14" s="4"/>
      <c r="B14" s="4"/>
      <c r="C14" s="5" t="str">
        <f aca="false">IFERROR(VLOOKUP(B14,'Imóveis e Inquilinos'!$A$5:$H$24,4,FALSE()),"")</f>
        <v/>
      </c>
      <c r="D14" s="6" t="str">
        <f aca="false">IFERROR(VLOOKUP(B14,'Imóveis e Inquilinos'!$A$5:$H$24,6,FALSE()),"")</f>
        <v/>
      </c>
      <c r="E14" s="7"/>
      <c r="F14" s="7"/>
      <c r="G14" s="6"/>
      <c r="H14" s="4"/>
      <c r="I14" s="4" t="str">
        <f aca="true">IF(B14="","",IF(AND(ISNUMBER(G14),G14&gt;=D14),"Pago",IF(AND(ISNUMBER(G14),G14&gt;0,G14&lt;D14),"Parcial",IF(AND(F14="",TODAY()&gt;E14),"Atrasado","A Vencer"))))</f>
        <v/>
      </c>
    </row>
    <row r="15" customFormat="false" ht="15" hidden="false" customHeight="false" outlineLevel="0" collapsed="false">
      <c r="A15" s="4"/>
      <c r="B15" s="4"/>
      <c r="C15" s="5" t="str">
        <f aca="false">IFERROR(VLOOKUP(B15,'Imóveis e Inquilinos'!$A$5:$H$24,4,FALSE()),"")</f>
        <v/>
      </c>
      <c r="D15" s="6" t="str">
        <f aca="false">IFERROR(VLOOKUP(B15,'Imóveis e Inquilinos'!$A$5:$H$24,6,FALSE()),"")</f>
        <v/>
      </c>
      <c r="E15" s="7"/>
      <c r="F15" s="7"/>
      <c r="G15" s="6"/>
      <c r="H15" s="4"/>
      <c r="I15" s="4" t="str">
        <f aca="true">IF(B15="","",IF(AND(ISNUMBER(G15),G15&gt;=D15),"Pago",IF(AND(ISNUMBER(G15),G15&gt;0,G15&lt;D15),"Parcial",IF(AND(F15="",TODAY()&gt;E15),"Atrasado","A Vencer"))))</f>
        <v/>
      </c>
    </row>
    <row r="16" customFormat="false" ht="15" hidden="false" customHeight="false" outlineLevel="0" collapsed="false">
      <c r="A16" s="4"/>
      <c r="B16" s="4"/>
      <c r="C16" s="5" t="str">
        <f aca="false">IFERROR(VLOOKUP(B16,'Imóveis e Inquilinos'!$A$5:$H$24,4,FALSE()),"")</f>
        <v/>
      </c>
      <c r="D16" s="6" t="str">
        <f aca="false">IFERROR(VLOOKUP(B16,'Imóveis e Inquilinos'!$A$5:$H$24,6,FALSE()),"")</f>
        <v/>
      </c>
      <c r="E16" s="7"/>
      <c r="F16" s="7"/>
      <c r="G16" s="6"/>
      <c r="H16" s="4"/>
      <c r="I16" s="4" t="str">
        <f aca="true">IF(B16="","",IF(AND(ISNUMBER(G16),G16&gt;=D16),"Pago",IF(AND(ISNUMBER(G16),G16&gt;0,G16&lt;D16),"Parcial",IF(AND(F16="",TODAY()&gt;E16),"Atrasado","A Vencer"))))</f>
        <v/>
      </c>
    </row>
    <row r="17" customFormat="false" ht="15" hidden="false" customHeight="false" outlineLevel="0" collapsed="false">
      <c r="A17" s="4"/>
      <c r="B17" s="4"/>
      <c r="C17" s="5" t="str">
        <f aca="false">IFERROR(VLOOKUP(B17,'Imóveis e Inquilinos'!$A$5:$H$24,4,FALSE()),"")</f>
        <v/>
      </c>
      <c r="D17" s="6" t="str">
        <f aca="false">IFERROR(VLOOKUP(B17,'Imóveis e Inquilinos'!$A$5:$H$24,6,FALSE()),"")</f>
        <v/>
      </c>
      <c r="E17" s="7"/>
      <c r="F17" s="7"/>
      <c r="G17" s="6"/>
      <c r="H17" s="4"/>
      <c r="I17" s="4" t="str">
        <f aca="true">IF(B17="","",IF(AND(ISNUMBER(G17),G17&gt;=D17),"Pago",IF(AND(ISNUMBER(G17),G17&gt;0,G17&lt;D17),"Parcial",IF(AND(F17="",TODAY()&gt;E17),"Atrasado","A Vencer"))))</f>
        <v/>
      </c>
    </row>
    <row r="18" customFormat="false" ht="15" hidden="false" customHeight="false" outlineLevel="0" collapsed="false">
      <c r="A18" s="4"/>
      <c r="B18" s="4"/>
      <c r="C18" s="5" t="str">
        <f aca="false">IFERROR(VLOOKUP(B18,'Imóveis e Inquilinos'!$A$5:$H$24,4,FALSE()),"")</f>
        <v/>
      </c>
      <c r="D18" s="6" t="str">
        <f aca="false">IFERROR(VLOOKUP(B18,'Imóveis e Inquilinos'!$A$5:$H$24,6,FALSE()),"")</f>
        <v/>
      </c>
      <c r="E18" s="7"/>
      <c r="F18" s="7"/>
      <c r="G18" s="6"/>
      <c r="H18" s="4"/>
      <c r="I18" s="4" t="str">
        <f aca="true">IF(B18="","",IF(AND(ISNUMBER(G18),G18&gt;=D18),"Pago",IF(AND(ISNUMBER(G18),G18&gt;0,G18&lt;D18),"Parcial",IF(AND(F18="",TODAY()&gt;E18),"Atrasado","A Vencer"))))</f>
        <v/>
      </c>
    </row>
    <row r="19" customFormat="false" ht="15" hidden="false" customHeight="false" outlineLevel="0" collapsed="false">
      <c r="A19" s="4"/>
      <c r="B19" s="4"/>
      <c r="C19" s="5" t="str">
        <f aca="false">IFERROR(VLOOKUP(B19,'Imóveis e Inquilinos'!$A$5:$H$24,4,FALSE()),"")</f>
        <v/>
      </c>
      <c r="D19" s="6" t="str">
        <f aca="false">IFERROR(VLOOKUP(B19,'Imóveis e Inquilinos'!$A$5:$H$24,6,FALSE()),"")</f>
        <v/>
      </c>
      <c r="E19" s="7"/>
      <c r="F19" s="7"/>
      <c r="G19" s="6"/>
      <c r="H19" s="4"/>
      <c r="I19" s="4" t="str">
        <f aca="true">IF(B19="","",IF(AND(ISNUMBER(G19),G19&gt;=D19),"Pago",IF(AND(ISNUMBER(G19),G19&gt;0,G19&lt;D19),"Parcial",IF(AND(F19="",TODAY()&gt;E19),"Atrasado","A Vencer"))))</f>
        <v/>
      </c>
    </row>
    <row r="20" customFormat="false" ht="15" hidden="false" customHeight="false" outlineLevel="0" collapsed="false">
      <c r="A20" s="4"/>
      <c r="B20" s="4"/>
      <c r="C20" s="5" t="str">
        <f aca="false">IFERROR(VLOOKUP(B20,'Imóveis e Inquilinos'!$A$5:$H$24,4,FALSE()),"")</f>
        <v/>
      </c>
      <c r="D20" s="6" t="str">
        <f aca="false">IFERROR(VLOOKUP(B20,'Imóveis e Inquilinos'!$A$5:$H$24,6,FALSE()),"")</f>
        <v/>
      </c>
      <c r="E20" s="7"/>
      <c r="F20" s="7"/>
      <c r="G20" s="6"/>
      <c r="H20" s="4"/>
      <c r="I20" s="4" t="str">
        <f aca="true">IF(B20="","",IF(AND(ISNUMBER(G20),G20&gt;=D20),"Pago",IF(AND(ISNUMBER(G20),G20&gt;0,G20&lt;D20),"Parcial",IF(AND(F20="",TODAY()&gt;E20),"Atrasado","A Vencer"))))</f>
        <v/>
      </c>
    </row>
    <row r="21" customFormat="false" ht="15" hidden="false" customHeight="false" outlineLevel="0" collapsed="false">
      <c r="A21" s="4"/>
      <c r="B21" s="4"/>
      <c r="C21" s="5" t="str">
        <f aca="false">IFERROR(VLOOKUP(B21,'Imóveis e Inquilinos'!$A$5:$H$24,4,FALSE()),"")</f>
        <v/>
      </c>
      <c r="D21" s="6" t="str">
        <f aca="false">IFERROR(VLOOKUP(B21,'Imóveis e Inquilinos'!$A$5:$H$24,6,FALSE()),"")</f>
        <v/>
      </c>
      <c r="E21" s="7"/>
      <c r="F21" s="7"/>
      <c r="G21" s="6"/>
      <c r="H21" s="4"/>
      <c r="I21" s="4" t="str">
        <f aca="true">IF(B21="","",IF(AND(ISNUMBER(G21),G21&gt;=D21),"Pago",IF(AND(ISNUMBER(G21),G21&gt;0,G21&lt;D21),"Parcial",IF(AND(F21="",TODAY()&gt;E21),"Atrasado","A Vencer"))))</f>
        <v/>
      </c>
    </row>
    <row r="22" customFormat="false" ht="15" hidden="false" customHeight="false" outlineLevel="0" collapsed="false">
      <c r="A22" s="4"/>
      <c r="B22" s="4"/>
      <c r="C22" s="5" t="str">
        <f aca="false">IFERROR(VLOOKUP(B22,'Imóveis e Inquilinos'!$A$5:$H$24,4,FALSE()),"")</f>
        <v/>
      </c>
      <c r="D22" s="6" t="str">
        <f aca="false">IFERROR(VLOOKUP(B22,'Imóveis e Inquilinos'!$A$5:$H$24,6,FALSE()),"")</f>
        <v/>
      </c>
      <c r="E22" s="7"/>
      <c r="F22" s="7"/>
      <c r="G22" s="6"/>
      <c r="H22" s="4"/>
      <c r="I22" s="4" t="str">
        <f aca="true">IF(B22="","",IF(AND(ISNUMBER(G22),G22&gt;=D22),"Pago",IF(AND(ISNUMBER(G22),G22&gt;0,G22&lt;D22),"Parcial",IF(AND(F22="",TODAY()&gt;E22),"Atrasado","A Vencer"))))</f>
        <v/>
      </c>
    </row>
    <row r="23" customFormat="false" ht="15" hidden="false" customHeight="false" outlineLevel="0" collapsed="false">
      <c r="A23" s="4"/>
      <c r="B23" s="4"/>
      <c r="C23" s="5" t="str">
        <f aca="false">IFERROR(VLOOKUP(B23,'Imóveis e Inquilinos'!$A$5:$H$24,4,FALSE()),"")</f>
        <v/>
      </c>
      <c r="D23" s="6" t="str">
        <f aca="false">IFERROR(VLOOKUP(B23,'Imóveis e Inquilinos'!$A$5:$H$24,6,FALSE()),"")</f>
        <v/>
      </c>
      <c r="E23" s="7"/>
      <c r="F23" s="7"/>
      <c r="G23" s="6"/>
      <c r="H23" s="4"/>
      <c r="I23" s="4" t="str">
        <f aca="true">IF(B23="","",IF(AND(ISNUMBER(G23),G23&gt;=D23),"Pago",IF(AND(ISNUMBER(G23),G23&gt;0,G23&lt;D23),"Parcial",IF(AND(F23="",TODAY()&gt;E23),"Atrasado","A Vencer"))))</f>
        <v/>
      </c>
    </row>
    <row r="24" customFormat="false" ht="15" hidden="false" customHeight="false" outlineLevel="0" collapsed="false">
      <c r="A24" s="4"/>
      <c r="B24" s="4"/>
      <c r="C24" s="5" t="str">
        <f aca="false">IFERROR(VLOOKUP(B24,'Imóveis e Inquilinos'!$A$5:$H$24,4,FALSE()),"")</f>
        <v/>
      </c>
      <c r="D24" s="6" t="str">
        <f aca="false">IFERROR(VLOOKUP(B24,'Imóveis e Inquilinos'!$A$5:$H$24,6,FALSE()),"")</f>
        <v/>
      </c>
      <c r="E24" s="7"/>
      <c r="F24" s="7"/>
      <c r="G24" s="6"/>
      <c r="H24" s="4"/>
      <c r="I24" s="4" t="str">
        <f aca="true">IF(B24="","",IF(AND(ISNUMBER(G24),G24&gt;=D24),"Pago",IF(AND(ISNUMBER(G24),G24&gt;0,G24&lt;D24),"Parcial",IF(AND(F24="",TODAY()&gt;E24),"Atrasado","A Vencer"))))</f>
        <v/>
      </c>
    </row>
    <row r="25" customFormat="false" ht="15" hidden="false" customHeight="false" outlineLevel="0" collapsed="false">
      <c r="A25" s="4"/>
      <c r="B25" s="4"/>
      <c r="C25" s="5" t="str">
        <f aca="false">IFERROR(VLOOKUP(B25,'Imóveis e Inquilinos'!$A$5:$H$24,4,FALSE()),"")</f>
        <v/>
      </c>
      <c r="D25" s="6" t="str">
        <f aca="false">IFERROR(VLOOKUP(B25,'Imóveis e Inquilinos'!$A$5:$H$24,6,FALSE()),"")</f>
        <v/>
      </c>
      <c r="E25" s="7"/>
      <c r="F25" s="7"/>
      <c r="G25" s="6"/>
      <c r="H25" s="4"/>
      <c r="I25" s="4" t="str">
        <f aca="true">IF(B25="","",IF(AND(ISNUMBER(G25),G25&gt;=D25),"Pago",IF(AND(ISNUMBER(G25),G25&gt;0,G25&lt;D25),"Parcial",IF(AND(F25="",TODAY()&gt;E25),"Atrasado","A Vencer"))))</f>
        <v/>
      </c>
    </row>
    <row r="26" customFormat="false" ht="15" hidden="false" customHeight="false" outlineLevel="0" collapsed="false">
      <c r="A26" s="4"/>
      <c r="B26" s="4"/>
      <c r="C26" s="5" t="str">
        <f aca="false">IFERROR(VLOOKUP(B26,'Imóveis e Inquilinos'!$A$5:$H$24,4,FALSE()),"")</f>
        <v/>
      </c>
      <c r="D26" s="6" t="str">
        <f aca="false">IFERROR(VLOOKUP(B26,'Imóveis e Inquilinos'!$A$5:$H$24,6,FALSE()),"")</f>
        <v/>
      </c>
      <c r="E26" s="7"/>
      <c r="F26" s="7"/>
      <c r="G26" s="6"/>
      <c r="H26" s="4"/>
      <c r="I26" s="4" t="str">
        <f aca="true">IF(B26="","",IF(AND(ISNUMBER(G26),G26&gt;=D26),"Pago",IF(AND(ISNUMBER(G26),G26&gt;0,G26&lt;D26),"Parcial",IF(AND(F26="",TODAY()&gt;E26),"Atrasado","A Vencer"))))</f>
        <v/>
      </c>
    </row>
    <row r="27" customFormat="false" ht="15" hidden="false" customHeight="false" outlineLevel="0" collapsed="false">
      <c r="A27" s="4"/>
      <c r="B27" s="4"/>
      <c r="C27" s="5" t="str">
        <f aca="false">IFERROR(VLOOKUP(B27,'Imóveis e Inquilinos'!$A$5:$H$24,4,FALSE()),"")</f>
        <v/>
      </c>
      <c r="D27" s="6" t="str">
        <f aca="false">IFERROR(VLOOKUP(B27,'Imóveis e Inquilinos'!$A$5:$H$24,6,FALSE()),"")</f>
        <v/>
      </c>
      <c r="E27" s="7"/>
      <c r="F27" s="7"/>
      <c r="G27" s="6"/>
      <c r="H27" s="4"/>
      <c r="I27" s="4" t="str">
        <f aca="true">IF(B27="","",IF(AND(ISNUMBER(G27),G27&gt;=D27),"Pago",IF(AND(ISNUMBER(G27),G27&gt;0,G27&lt;D27),"Parcial",IF(AND(F27="",TODAY()&gt;E27),"Atrasado","A Vencer"))))</f>
        <v/>
      </c>
    </row>
    <row r="28" customFormat="false" ht="15" hidden="false" customHeight="false" outlineLevel="0" collapsed="false">
      <c r="A28" s="4"/>
      <c r="B28" s="4"/>
      <c r="C28" s="5" t="str">
        <f aca="false">IFERROR(VLOOKUP(B28,'Imóveis e Inquilinos'!$A$5:$H$24,4,FALSE()),"")</f>
        <v/>
      </c>
      <c r="D28" s="6" t="str">
        <f aca="false">IFERROR(VLOOKUP(B28,'Imóveis e Inquilinos'!$A$5:$H$24,6,FALSE()),"")</f>
        <v/>
      </c>
      <c r="E28" s="7"/>
      <c r="F28" s="7"/>
      <c r="G28" s="6"/>
      <c r="H28" s="4"/>
      <c r="I28" s="4" t="str">
        <f aca="true">IF(B28="","",IF(AND(ISNUMBER(G28),G28&gt;=D28),"Pago",IF(AND(ISNUMBER(G28),G28&gt;0,G28&lt;D28),"Parcial",IF(AND(F28="",TODAY()&gt;E28),"Atrasado","A Vencer"))))</f>
        <v/>
      </c>
    </row>
    <row r="29" customFormat="false" ht="15" hidden="false" customHeight="false" outlineLevel="0" collapsed="false">
      <c r="A29" s="4"/>
      <c r="B29" s="4"/>
      <c r="C29" s="5" t="str">
        <f aca="false">IFERROR(VLOOKUP(B29,'Imóveis e Inquilinos'!$A$5:$H$24,4,FALSE()),"")</f>
        <v/>
      </c>
      <c r="D29" s="6" t="str">
        <f aca="false">IFERROR(VLOOKUP(B29,'Imóveis e Inquilinos'!$A$5:$H$24,6,FALSE()),"")</f>
        <v/>
      </c>
      <c r="E29" s="7"/>
      <c r="F29" s="7"/>
      <c r="G29" s="6"/>
      <c r="H29" s="4"/>
      <c r="I29" s="4" t="str">
        <f aca="true">IF(B29="","",IF(AND(ISNUMBER(G29),G29&gt;=D29),"Pago",IF(AND(ISNUMBER(G29),G29&gt;0,G29&lt;D29),"Parcial",IF(AND(F29="",TODAY()&gt;E29),"Atrasado","A Vencer"))))</f>
        <v/>
      </c>
    </row>
    <row r="30" customFormat="false" ht="15" hidden="false" customHeight="false" outlineLevel="0" collapsed="false">
      <c r="A30" s="4"/>
      <c r="B30" s="4"/>
      <c r="C30" s="5" t="str">
        <f aca="false">IFERROR(VLOOKUP(B30,'Imóveis e Inquilinos'!$A$5:$H$24,4,FALSE()),"")</f>
        <v/>
      </c>
      <c r="D30" s="6" t="str">
        <f aca="false">IFERROR(VLOOKUP(B30,'Imóveis e Inquilinos'!$A$5:$H$24,6,FALSE()),"")</f>
        <v/>
      </c>
      <c r="E30" s="7"/>
      <c r="F30" s="7"/>
      <c r="G30" s="6"/>
      <c r="H30" s="4"/>
      <c r="I30" s="4" t="str">
        <f aca="true">IF(B30="","",IF(AND(ISNUMBER(G30),G30&gt;=D30),"Pago",IF(AND(ISNUMBER(G30),G30&gt;0,G30&lt;D30),"Parcial",IF(AND(F30="",TODAY()&gt;E30),"Atrasado","A Vencer"))))</f>
        <v/>
      </c>
    </row>
    <row r="31" customFormat="false" ht="15" hidden="false" customHeight="false" outlineLevel="0" collapsed="false">
      <c r="A31" s="4"/>
      <c r="B31" s="4"/>
      <c r="C31" s="5" t="str">
        <f aca="false">IFERROR(VLOOKUP(B31,'Imóveis e Inquilinos'!$A$5:$H$24,4,FALSE()),"")</f>
        <v/>
      </c>
      <c r="D31" s="6" t="str">
        <f aca="false">IFERROR(VLOOKUP(B31,'Imóveis e Inquilinos'!$A$5:$H$24,6,FALSE()),"")</f>
        <v/>
      </c>
      <c r="E31" s="7"/>
      <c r="F31" s="7"/>
      <c r="G31" s="6"/>
      <c r="H31" s="4"/>
      <c r="I31" s="4" t="str">
        <f aca="true">IF(B31="","",IF(AND(ISNUMBER(G31),G31&gt;=D31),"Pago",IF(AND(ISNUMBER(G31),G31&gt;0,G31&lt;D31),"Parcial",IF(AND(F31="",TODAY()&gt;E31),"Atrasado","A Vencer"))))</f>
        <v/>
      </c>
    </row>
    <row r="32" customFormat="false" ht="15" hidden="false" customHeight="false" outlineLevel="0" collapsed="false">
      <c r="A32" s="4"/>
      <c r="B32" s="4"/>
      <c r="C32" s="5" t="str">
        <f aca="false">IFERROR(VLOOKUP(B32,'Imóveis e Inquilinos'!$A$5:$H$24,4,FALSE()),"")</f>
        <v/>
      </c>
      <c r="D32" s="6" t="str">
        <f aca="false">IFERROR(VLOOKUP(B32,'Imóveis e Inquilinos'!$A$5:$H$24,6,FALSE()),"")</f>
        <v/>
      </c>
      <c r="E32" s="7"/>
      <c r="F32" s="7"/>
      <c r="G32" s="6"/>
      <c r="H32" s="4"/>
      <c r="I32" s="4" t="str">
        <f aca="true">IF(B32="","",IF(AND(ISNUMBER(G32),G32&gt;=D32),"Pago",IF(AND(ISNUMBER(G32),G32&gt;0,G32&lt;D32),"Parcial",IF(AND(F32="",TODAY()&gt;E32),"Atrasado","A Vencer"))))</f>
        <v/>
      </c>
    </row>
    <row r="33" customFormat="false" ht="15" hidden="false" customHeight="false" outlineLevel="0" collapsed="false">
      <c r="A33" s="4"/>
      <c r="B33" s="4"/>
      <c r="C33" s="5" t="str">
        <f aca="false">IFERROR(VLOOKUP(B33,'Imóveis e Inquilinos'!$A$5:$H$24,4,FALSE()),"")</f>
        <v/>
      </c>
      <c r="D33" s="6" t="str">
        <f aca="false">IFERROR(VLOOKUP(B33,'Imóveis e Inquilinos'!$A$5:$H$24,6,FALSE()),"")</f>
        <v/>
      </c>
      <c r="E33" s="7"/>
      <c r="F33" s="7"/>
      <c r="G33" s="6"/>
      <c r="H33" s="4"/>
      <c r="I33" s="4" t="str">
        <f aca="true">IF(B33="","",IF(AND(ISNUMBER(G33),G33&gt;=D33),"Pago",IF(AND(ISNUMBER(G33),G33&gt;0,G33&lt;D33),"Parcial",IF(AND(F33="",TODAY()&gt;E33),"Atrasado","A Vencer"))))</f>
        <v/>
      </c>
    </row>
    <row r="34" customFormat="false" ht="15" hidden="false" customHeight="false" outlineLevel="0" collapsed="false">
      <c r="A34" s="4"/>
      <c r="B34" s="4"/>
      <c r="C34" s="5" t="str">
        <f aca="false">IFERROR(VLOOKUP(B34,'Imóveis e Inquilinos'!$A$5:$H$24,4,FALSE()),"")</f>
        <v/>
      </c>
      <c r="D34" s="6" t="str">
        <f aca="false">IFERROR(VLOOKUP(B34,'Imóveis e Inquilinos'!$A$5:$H$24,6,FALSE()),"")</f>
        <v/>
      </c>
      <c r="E34" s="7"/>
      <c r="F34" s="7"/>
      <c r="G34" s="6"/>
      <c r="H34" s="4"/>
      <c r="I34" s="4" t="str">
        <f aca="true">IF(B34="","",IF(AND(ISNUMBER(G34),G34&gt;=D34),"Pago",IF(AND(ISNUMBER(G34),G34&gt;0,G34&lt;D34),"Parcial",IF(AND(F34="",TODAY()&gt;E34),"Atrasado","A Vencer"))))</f>
        <v/>
      </c>
    </row>
    <row r="35" customFormat="false" ht="15" hidden="false" customHeight="false" outlineLevel="0" collapsed="false">
      <c r="A35" s="4"/>
      <c r="B35" s="4"/>
      <c r="C35" s="5" t="str">
        <f aca="false">IFERROR(VLOOKUP(B35,'Imóveis e Inquilinos'!$A$5:$H$24,4,FALSE()),"")</f>
        <v/>
      </c>
      <c r="D35" s="6" t="str">
        <f aca="false">IFERROR(VLOOKUP(B35,'Imóveis e Inquilinos'!$A$5:$H$24,6,FALSE()),"")</f>
        <v/>
      </c>
      <c r="E35" s="7"/>
      <c r="F35" s="7"/>
      <c r="G35" s="6"/>
      <c r="H35" s="4"/>
      <c r="I35" s="4" t="str">
        <f aca="true">IF(B35="","",IF(AND(ISNUMBER(G35),G35&gt;=D35),"Pago",IF(AND(ISNUMBER(G35),G35&gt;0,G35&lt;D35),"Parcial",IF(AND(F35="",TODAY()&gt;E35),"Atrasado","A Vencer"))))</f>
        <v/>
      </c>
    </row>
    <row r="36" customFormat="false" ht="15" hidden="false" customHeight="false" outlineLevel="0" collapsed="false">
      <c r="A36" s="4"/>
      <c r="B36" s="4"/>
      <c r="C36" s="5" t="str">
        <f aca="false">IFERROR(VLOOKUP(B36,'Imóveis e Inquilinos'!$A$5:$H$24,4,FALSE()),"")</f>
        <v/>
      </c>
      <c r="D36" s="6" t="str">
        <f aca="false">IFERROR(VLOOKUP(B36,'Imóveis e Inquilinos'!$A$5:$H$24,6,FALSE()),"")</f>
        <v/>
      </c>
      <c r="E36" s="7"/>
      <c r="F36" s="7"/>
      <c r="G36" s="6"/>
      <c r="H36" s="4"/>
      <c r="I36" s="4" t="str">
        <f aca="true">IF(B36="","",IF(AND(ISNUMBER(G36),G36&gt;=D36),"Pago",IF(AND(ISNUMBER(G36),G36&gt;0,G36&lt;D36),"Parcial",IF(AND(F36="",TODAY()&gt;E36),"Atrasado","A Vencer"))))</f>
        <v/>
      </c>
    </row>
    <row r="37" customFormat="false" ht="15" hidden="false" customHeight="false" outlineLevel="0" collapsed="false">
      <c r="A37" s="4"/>
      <c r="B37" s="4"/>
      <c r="C37" s="5" t="str">
        <f aca="false">IFERROR(VLOOKUP(B37,'Imóveis e Inquilinos'!$A$5:$H$24,4,FALSE()),"")</f>
        <v/>
      </c>
      <c r="D37" s="6" t="str">
        <f aca="false">IFERROR(VLOOKUP(B37,'Imóveis e Inquilinos'!$A$5:$H$24,6,FALSE()),"")</f>
        <v/>
      </c>
      <c r="E37" s="7"/>
      <c r="F37" s="7"/>
      <c r="G37" s="6"/>
      <c r="H37" s="4"/>
      <c r="I37" s="4" t="str">
        <f aca="true">IF(B37="","",IF(AND(ISNUMBER(G37),G37&gt;=D37),"Pago",IF(AND(ISNUMBER(G37),G37&gt;0,G37&lt;D37),"Parcial",IF(AND(F37="",TODAY()&gt;E37),"Atrasado","A Vencer"))))</f>
        <v/>
      </c>
    </row>
    <row r="38" customFormat="false" ht="15" hidden="false" customHeight="false" outlineLevel="0" collapsed="false">
      <c r="A38" s="4"/>
      <c r="B38" s="4"/>
      <c r="C38" s="5" t="str">
        <f aca="false">IFERROR(VLOOKUP(B38,'Imóveis e Inquilinos'!$A$5:$H$24,4,FALSE()),"")</f>
        <v/>
      </c>
      <c r="D38" s="6" t="str">
        <f aca="false">IFERROR(VLOOKUP(B38,'Imóveis e Inquilinos'!$A$5:$H$24,6,FALSE()),"")</f>
        <v/>
      </c>
      <c r="E38" s="7"/>
      <c r="F38" s="7"/>
      <c r="G38" s="6"/>
      <c r="H38" s="4"/>
      <c r="I38" s="4" t="str">
        <f aca="true">IF(B38="","",IF(AND(ISNUMBER(G38),G38&gt;=D38),"Pago",IF(AND(ISNUMBER(G38),G38&gt;0,G38&lt;D38),"Parcial",IF(AND(F38="",TODAY()&gt;E38),"Atrasado","A Vencer"))))</f>
        <v/>
      </c>
    </row>
    <row r="39" customFormat="false" ht="15" hidden="false" customHeight="false" outlineLevel="0" collapsed="false">
      <c r="A39" s="4"/>
      <c r="B39" s="4"/>
      <c r="C39" s="5" t="str">
        <f aca="false">IFERROR(VLOOKUP(B39,'Imóveis e Inquilinos'!$A$5:$H$24,4,FALSE()),"")</f>
        <v/>
      </c>
      <c r="D39" s="6" t="str">
        <f aca="false">IFERROR(VLOOKUP(B39,'Imóveis e Inquilinos'!$A$5:$H$24,6,FALSE()),"")</f>
        <v/>
      </c>
      <c r="E39" s="7"/>
      <c r="F39" s="7"/>
      <c r="G39" s="6"/>
      <c r="H39" s="4"/>
      <c r="I39" s="4" t="str">
        <f aca="true">IF(B39="","",IF(AND(ISNUMBER(G39),G39&gt;=D39),"Pago",IF(AND(ISNUMBER(G39),G39&gt;0,G39&lt;D39),"Parcial",IF(AND(F39="",TODAY()&gt;E39),"Atrasado","A Vencer"))))</f>
        <v/>
      </c>
    </row>
    <row r="40" customFormat="false" ht="15" hidden="false" customHeight="false" outlineLevel="0" collapsed="false">
      <c r="A40" s="4"/>
      <c r="B40" s="4"/>
      <c r="C40" s="5" t="str">
        <f aca="false">IFERROR(VLOOKUP(B40,'Imóveis e Inquilinos'!$A$5:$H$24,4,FALSE()),"")</f>
        <v/>
      </c>
      <c r="D40" s="6" t="str">
        <f aca="false">IFERROR(VLOOKUP(B40,'Imóveis e Inquilinos'!$A$5:$H$24,6,FALSE()),"")</f>
        <v/>
      </c>
      <c r="E40" s="7"/>
      <c r="F40" s="7"/>
      <c r="G40" s="6"/>
      <c r="H40" s="4"/>
      <c r="I40" s="4" t="str">
        <f aca="true">IF(B40="","",IF(AND(ISNUMBER(G40),G40&gt;=D40),"Pago",IF(AND(ISNUMBER(G40),G40&gt;0,G40&lt;D40),"Parcial",IF(AND(F40="",TODAY()&gt;E40),"Atrasado","A Vencer"))))</f>
        <v/>
      </c>
    </row>
    <row r="41" customFormat="false" ht="15" hidden="false" customHeight="false" outlineLevel="0" collapsed="false">
      <c r="A41" s="4"/>
      <c r="B41" s="4"/>
      <c r="C41" s="5" t="str">
        <f aca="false">IFERROR(VLOOKUP(B41,'Imóveis e Inquilinos'!$A$5:$H$24,4,FALSE()),"")</f>
        <v/>
      </c>
      <c r="D41" s="6" t="str">
        <f aca="false">IFERROR(VLOOKUP(B41,'Imóveis e Inquilinos'!$A$5:$H$24,6,FALSE()),"")</f>
        <v/>
      </c>
      <c r="E41" s="7"/>
      <c r="F41" s="7"/>
      <c r="G41" s="6"/>
      <c r="H41" s="4"/>
      <c r="I41" s="4" t="str">
        <f aca="true">IF(B41="","",IF(AND(ISNUMBER(G41),G41&gt;=D41),"Pago",IF(AND(ISNUMBER(G41),G41&gt;0,G41&lt;D41),"Parcial",IF(AND(F41="",TODAY()&gt;E41),"Atrasado","A Vencer"))))</f>
        <v/>
      </c>
    </row>
    <row r="42" customFormat="false" ht="15" hidden="false" customHeight="false" outlineLevel="0" collapsed="false">
      <c r="A42" s="4"/>
      <c r="B42" s="4"/>
      <c r="C42" s="5" t="str">
        <f aca="false">IFERROR(VLOOKUP(B42,'Imóveis e Inquilinos'!$A$5:$H$24,4,FALSE()),"")</f>
        <v/>
      </c>
      <c r="D42" s="6" t="str">
        <f aca="false">IFERROR(VLOOKUP(B42,'Imóveis e Inquilinos'!$A$5:$H$24,6,FALSE()),"")</f>
        <v/>
      </c>
      <c r="E42" s="7"/>
      <c r="F42" s="7"/>
      <c r="G42" s="6"/>
      <c r="H42" s="4"/>
      <c r="I42" s="4" t="str">
        <f aca="true">IF(B42="","",IF(AND(ISNUMBER(G42),G42&gt;=D42),"Pago",IF(AND(ISNUMBER(G42),G42&gt;0,G42&lt;D42),"Parcial",IF(AND(F42="",TODAY()&gt;E42),"Atrasado","A Vencer"))))</f>
        <v/>
      </c>
    </row>
    <row r="43" customFormat="false" ht="15" hidden="false" customHeight="false" outlineLevel="0" collapsed="false">
      <c r="A43" s="4"/>
      <c r="B43" s="4"/>
      <c r="C43" s="5" t="str">
        <f aca="false">IFERROR(VLOOKUP(B43,'Imóveis e Inquilinos'!$A$5:$H$24,4,FALSE()),"")</f>
        <v/>
      </c>
      <c r="D43" s="6" t="str">
        <f aca="false">IFERROR(VLOOKUP(B43,'Imóveis e Inquilinos'!$A$5:$H$24,6,FALSE()),"")</f>
        <v/>
      </c>
      <c r="E43" s="7"/>
      <c r="F43" s="7"/>
      <c r="G43" s="6"/>
      <c r="H43" s="4"/>
      <c r="I43" s="4" t="str">
        <f aca="true">IF(B43="","",IF(AND(ISNUMBER(G43),G43&gt;=D43),"Pago",IF(AND(ISNUMBER(G43),G43&gt;0,G43&lt;D43),"Parcial",IF(AND(F43="",TODAY()&gt;E43),"Atrasado","A Vencer"))))</f>
        <v/>
      </c>
    </row>
    <row r="44" customFormat="false" ht="15" hidden="false" customHeight="false" outlineLevel="0" collapsed="false">
      <c r="A44" s="4"/>
      <c r="B44" s="4"/>
      <c r="C44" s="5" t="str">
        <f aca="false">IFERROR(VLOOKUP(B44,'Imóveis e Inquilinos'!$A$5:$H$24,4,FALSE()),"")</f>
        <v/>
      </c>
      <c r="D44" s="6" t="str">
        <f aca="false">IFERROR(VLOOKUP(B44,'Imóveis e Inquilinos'!$A$5:$H$24,6,FALSE()),"")</f>
        <v/>
      </c>
      <c r="E44" s="7"/>
      <c r="F44" s="7"/>
      <c r="G44" s="6"/>
      <c r="H44" s="4"/>
      <c r="I44" s="4" t="str">
        <f aca="true">IF(B44="","",IF(AND(ISNUMBER(G44),G44&gt;=D44),"Pago",IF(AND(ISNUMBER(G44),G44&gt;0,G44&lt;D44),"Parcial",IF(AND(F44="",TODAY()&gt;E44),"Atrasado","A Vencer"))))</f>
        <v/>
      </c>
    </row>
    <row r="45" customFormat="false" ht="15" hidden="false" customHeight="false" outlineLevel="0" collapsed="false">
      <c r="A45" s="4"/>
      <c r="B45" s="4"/>
      <c r="C45" s="5" t="str">
        <f aca="false">IFERROR(VLOOKUP(B45,'Imóveis e Inquilinos'!$A$5:$H$24,4,FALSE()),"")</f>
        <v/>
      </c>
      <c r="D45" s="6" t="str">
        <f aca="false">IFERROR(VLOOKUP(B45,'Imóveis e Inquilinos'!$A$5:$H$24,6,FALSE()),"")</f>
        <v/>
      </c>
      <c r="E45" s="7"/>
      <c r="F45" s="7"/>
      <c r="G45" s="6"/>
      <c r="H45" s="4"/>
      <c r="I45" s="4" t="str">
        <f aca="true">IF(B45="","",IF(AND(ISNUMBER(G45),G45&gt;=D45),"Pago",IF(AND(ISNUMBER(G45),G45&gt;0,G45&lt;D45),"Parcial",IF(AND(F45="",TODAY()&gt;E45),"Atrasado","A Vencer"))))</f>
        <v/>
      </c>
    </row>
    <row r="46" customFormat="false" ht="15" hidden="false" customHeight="false" outlineLevel="0" collapsed="false">
      <c r="A46" s="4"/>
      <c r="B46" s="4"/>
      <c r="C46" s="5" t="str">
        <f aca="false">IFERROR(VLOOKUP(B46,'Imóveis e Inquilinos'!$A$5:$H$24,4,FALSE()),"")</f>
        <v/>
      </c>
      <c r="D46" s="6" t="str">
        <f aca="false">IFERROR(VLOOKUP(B46,'Imóveis e Inquilinos'!$A$5:$H$24,6,FALSE()),"")</f>
        <v/>
      </c>
      <c r="E46" s="7"/>
      <c r="F46" s="7"/>
      <c r="G46" s="6"/>
      <c r="H46" s="4"/>
      <c r="I46" s="4" t="str">
        <f aca="true">IF(B46="","",IF(AND(ISNUMBER(G46),G46&gt;=D46),"Pago",IF(AND(ISNUMBER(G46),G46&gt;0,G46&lt;D46),"Parcial",IF(AND(F46="",TODAY()&gt;E46),"Atrasado","A Vencer"))))</f>
        <v/>
      </c>
    </row>
    <row r="47" customFormat="false" ht="15" hidden="false" customHeight="false" outlineLevel="0" collapsed="false">
      <c r="A47" s="4"/>
      <c r="B47" s="4"/>
      <c r="C47" s="5" t="str">
        <f aca="false">IFERROR(VLOOKUP(B47,'Imóveis e Inquilinos'!$A$5:$H$24,4,FALSE()),"")</f>
        <v/>
      </c>
      <c r="D47" s="6" t="str">
        <f aca="false">IFERROR(VLOOKUP(B47,'Imóveis e Inquilinos'!$A$5:$H$24,6,FALSE()),"")</f>
        <v/>
      </c>
      <c r="E47" s="7"/>
      <c r="F47" s="7"/>
      <c r="G47" s="6"/>
      <c r="H47" s="4"/>
      <c r="I47" s="4" t="str">
        <f aca="true">IF(B47="","",IF(AND(ISNUMBER(G47),G47&gt;=D47),"Pago",IF(AND(ISNUMBER(G47),G47&gt;0,G47&lt;D47),"Parcial",IF(AND(F47="",TODAY()&gt;E47),"Atrasado","A Vencer"))))</f>
        <v/>
      </c>
    </row>
    <row r="48" customFormat="false" ht="15" hidden="false" customHeight="false" outlineLevel="0" collapsed="false">
      <c r="A48" s="4"/>
      <c r="B48" s="4"/>
      <c r="C48" s="5" t="str">
        <f aca="false">IFERROR(VLOOKUP(B48,'Imóveis e Inquilinos'!$A$5:$H$24,4,FALSE()),"")</f>
        <v/>
      </c>
      <c r="D48" s="6" t="str">
        <f aca="false">IFERROR(VLOOKUP(B48,'Imóveis e Inquilinos'!$A$5:$H$24,6,FALSE()),"")</f>
        <v/>
      </c>
      <c r="E48" s="7"/>
      <c r="F48" s="7"/>
      <c r="G48" s="6"/>
      <c r="H48" s="4"/>
      <c r="I48" s="4" t="str">
        <f aca="true">IF(B48="","",IF(AND(ISNUMBER(G48),G48&gt;=D48),"Pago",IF(AND(ISNUMBER(G48),G48&gt;0,G48&lt;D48),"Parcial",IF(AND(F48="",TODAY()&gt;E48),"Atrasado","A Vencer"))))</f>
        <v/>
      </c>
    </row>
    <row r="49" customFormat="false" ht="15" hidden="false" customHeight="false" outlineLevel="0" collapsed="false">
      <c r="A49" s="4"/>
      <c r="B49" s="4"/>
      <c r="C49" s="5" t="str">
        <f aca="false">IFERROR(VLOOKUP(B49,'Imóveis e Inquilinos'!$A$5:$H$24,4,FALSE()),"")</f>
        <v/>
      </c>
      <c r="D49" s="6" t="str">
        <f aca="false">IFERROR(VLOOKUP(B49,'Imóveis e Inquilinos'!$A$5:$H$24,6,FALSE()),"")</f>
        <v/>
      </c>
      <c r="E49" s="7"/>
      <c r="F49" s="7"/>
      <c r="G49" s="6"/>
      <c r="H49" s="4"/>
      <c r="I49" s="4" t="str">
        <f aca="true">IF(B49="","",IF(AND(ISNUMBER(G49),G49&gt;=D49),"Pago",IF(AND(ISNUMBER(G49),G49&gt;0,G49&lt;D49),"Parcial",IF(AND(F49="",TODAY()&gt;E49),"Atrasado","A Vencer"))))</f>
        <v/>
      </c>
    </row>
    <row r="50" customFormat="false" ht="15" hidden="false" customHeight="false" outlineLevel="0" collapsed="false">
      <c r="A50" s="4"/>
      <c r="B50" s="4"/>
      <c r="C50" s="5" t="str">
        <f aca="false">IFERROR(VLOOKUP(B50,'Imóveis e Inquilinos'!$A$5:$H$24,4,FALSE()),"")</f>
        <v/>
      </c>
      <c r="D50" s="6" t="str">
        <f aca="false">IFERROR(VLOOKUP(B50,'Imóveis e Inquilinos'!$A$5:$H$24,6,FALSE()),"")</f>
        <v/>
      </c>
      <c r="E50" s="7"/>
      <c r="F50" s="7"/>
      <c r="G50" s="6"/>
      <c r="H50" s="4"/>
      <c r="I50" s="4" t="str">
        <f aca="true">IF(B50="","",IF(AND(ISNUMBER(G50),G50&gt;=D50),"Pago",IF(AND(ISNUMBER(G50),G50&gt;0,G50&lt;D50),"Parcial",IF(AND(F50="",TODAY()&gt;E50),"Atrasado","A Vencer"))))</f>
        <v/>
      </c>
    </row>
    <row r="51" customFormat="false" ht="15" hidden="false" customHeight="false" outlineLevel="0" collapsed="false">
      <c r="A51" s="4"/>
      <c r="B51" s="4"/>
      <c r="C51" s="5" t="str">
        <f aca="false">IFERROR(VLOOKUP(B51,'Imóveis e Inquilinos'!$A$5:$H$24,4,FALSE()),"")</f>
        <v/>
      </c>
      <c r="D51" s="6" t="str">
        <f aca="false">IFERROR(VLOOKUP(B51,'Imóveis e Inquilinos'!$A$5:$H$24,6,FALSE()),"")</f>
        <v/>
      </c>
      <c r="E51" s="7"/>
      <c r="F51" s="7"/>
      <c r="G51" s="6"/>
      <c r="H51" s="4"/>
      <c r="I51" s="4" t="str">
        <f aca="true">IF(B51="","",IF(AND(ISNUMBER(G51),G51&gt;=D51),"Pago",IF(AND(ISNUMBER(G51),G51&gt;0,G51&lt;D51),"Parcial",IF(AND(F51="",TODAY()&gt;E51),"Atrasado","A Vencer"))))</f>
        <v/>
      </c>
    </row>
    <row r="52" customFormat="false" ht="15" hidden="false" customHeight="false" outlineLevel="0" collapsed="false">
      <c r="A52" s="4"/>
      <c r="B52" s="4"/>
      <c r="C52" s="5" t="str">
        <f aca="false">IFERROR(VLOOKUP(B52,'Imóveis e Inquilinos'!$A$5:$H$24,4,FALSE()),"")</f>
        <v/>
      </c>
      <c r="D52" s="6" t="str">
        <f aca="false">IFERROR(VLOOKUP(B52,'Imóveis e Inquilinos'!$A$5:$H$24,6,FALSE()),"")</f>
        <v/>
      </c>
      <c r="E52" s="7"/>
      <c r="F52" s="7"/>
      <c r="G52" s="6"/>
      <c r="H52" s="4"/>
      <c r="I52" s="4" t="str">
        <f aca="true">IF(B52="","",IF(AND(ISNUMBER(G52),G52&gt;=D52),"Pago",IF(AND(ISNUMBER(G52),G52&gt;0,G52&lt;D52),"Parcial",IF(AND(F52="",TODAY()&gt;E52),"Atrasado","A Vencer"))))</f>
        <v/>
      </c>
    </row>
    <row r="53" customFormat="false" ht="15" hidden="false" customHeight="false" outlineLevel="0" collapsed="false">
      <c r="A53" s="4"/>
      <c r="B53" s="4"/>
      <c r="C53" s="5" t="str">
        <f aca="false">IFERROR(VLOOKUP(B53,'Imóveis e Inquilinos'!$A$5:$H$24,4,FALSE()),"")</f>
        <v/>
      </c>
      <c r="D53" s="6" t="str">
        <f aca="false">IFERROR(VLOOKUP(B53,'Imóveis e Inquilinos'!$A$5:$H$24,6,FALSE()),"")</f>
        <v/>
      </c>
      <c r="E53" s="7"/>
      <c r="F53" s="7"/>
      <c r="G53" s="6"/>
      <c r="H53" s="4"/>
      <c r="I53" s="4" t="str">
        <f aca="true">IF(B53="","",IF(AND(ISNUMBER(G53),G53&gt;=D53),"Pago",IF(AND(ISNUMBER(G53),G53&gt;0,G53&lt;D53),"Parcial",IF(AND(F53="",TODAY()&gt;E53),"Atrasado","A Vencer"))))</f>
        <v/>
      </c>
    </row>
    <row r="54" customFormat="false" ht="15" hidden="false" customHeight="false" outlineLevel="0" collapsed="false">
      <c r="A54" s="4"/>
      <c r="B54" s="4"/>
      <c r="C54" s="5" t="str">
        <f aca="false">IFERROR(VLOOKUP(B54,'Imóveis e Inquilinos'!$A$5:$H$24,4,FALSE()),"")</f>
        <v/>
      </c>
      <c r="D54" s="6" t="str">
        <f aca="false">IFERROR(VLOOKUP(B54,'Imóveis e Inquilinos'!$A$5:$H$24,6,FALSE()),"")</f>
        <v/>
      </c>
      <c r="E54" s="7"/>
      <c r="F54" s="7"/>
      <c r="G54" s="6"/>
      <c r="H54" s="4"/>
      <c r="I54" s="4" t="str">
        <f aca="true">IF(B54="","",IF(AND(ISNUMBER(G54),G54&gt;=D54),"Pago",IF(AND(ISNUMBER(G54),G54&gt;0,G54&lt;D54),"Parcial",IF(AND(F54="",TODAY()&gt;E54),"Atrasado","A Vencer"))))</f>
        <v/>
      </c>
    </row>
    <row r="55" customFormat="false" ht="15" hidden="false" customHeight="false" outlineLevel="0" collapsed="false">
      <c r="A55" s="4"/>
      <c r="B55" s="4"/>
      <c r="C55" s="5" t="str">
        <f aca="false">IFERROR(VLOOKUP(B55,'Imóveis e Inquilinos'!$A$5:$H$24,4,FALSE()),"")</f>
        <v/>
      </c>
      <c r="D55" s="6" t="str">
        <f aca="false">IFERROR(VLOOKUP(B55,'Imóveis e Inquilinos'!$A$5:$H$24,6,FALSE()),"")</f>
        <v/>
      </c>
      <c r="E55" s="7"/>
      <c r="F55" s="7"/>
      <c r="G55" s="6"/>
      <c r="H55" s="4"/>
      <c r="I55" s="4" t="str">
        <f aca="true">IF(B55="","",IF(AND(ISNUMBER(G55),G55&gt;=D55),"Pago",IF(AND(ISNUMBER(G55),G55&gt;0,G55&lt;D55),"Parcial",IF(AND(F55="",TODAY()&gt;E55),"Atrasado","A Vencer"))))</f>
        <v/>
      </c>
    </row>
    <row r="56" customFormat="false" ht="15" hidden="false" customHeight="false" outlineLevel="0" collapsed="false">
      <c r="A56" s="4"/>
      <c r="B56" s="4"/>
      <c r="C56" s="5" t="str">
        <f aca="false">IFERROR(VLOOKUP(B56,'Imóveis e Inquilinos'!$A$5:$H$24,4,FALSE()),"")</f>
        <v/>
      </c>
      <c r="D56" s="6" t="str">
        <f aca="false">IFERROR(VLOOKUP(B56,'Imóveis e Inquilinos'!$A$5:$H$24,6,FALSE()),"")</f>
        <v/>
      </c>
      <c r="E56" s="7"/>
      <c r="F56" s="7"/>
      <c r="G56" s="6"/>
      <c r="H56" s="4"/>
      <c r="I56" s="4" t="str">
        <f aca="true">IF(B56="","",IF(AND(ISNUMBER(G56),G56&gt;=D56),"Pago",IF(AND(ISNUMBER(G56),G56&gt;0,G56&lt;D56),"Parcial",IF(AND(F56="",TODAY()&gt;E56),"Atrasado","A Vencer"))))</f>
        <v/>
      </c>
    </row>
    <row r="57" customFormat="false" ht="15" hidden="false" customHeight="false" outlineLevel="0" collapsed="false">
      <c r="A57" s="4"/>
      <c r="B57" s="4"/>
      <c r="C57" s="5" t="str">
        <f aca="false">IFERROR(VLOOKUP(B57,'Imóveis e Inquilinos'!$A$5:$H$24,4,FALSE()),"")</f>
        <v/>
      </c>
      <c r="D57" s="6" t="str">
        <f aca="false">IFERROR(VLOOKUP(B57,'Imóveis e Inquilinos'!$A$5:$H$24,6,FALSE()),"")</f>
        <v/>
      </c>
      <c r="E57" s="7"/>
      <c r="F57" s="7"/>
      <c r="G57" s="6"/>
      <c r="H57" s="4"/>
      <c r="I57" s="4" t="str">
        <f aca="true">IF(B57="","",IF(AND(ISNUMBER(G57),G57&gt;=D57),"Pago",IF(AND(ISNUMBER(G57),G57&gt;0,G57&lt;D57),"Parcial",IF(AND(F57="",TODAY()&gt;E57),"Atrasado","A Vencer"))))</f>
        <v/>
      </c>
    </row>
    <row r="58" customFormat="false" ht="15" hidden="false" customHeight="false" outlineLevel="0" collapsed="false">
      <c r="A58" s="4"/>
      <c r="B58" s="4"/>
      <c r="C58" s="5" t="str">
        <f aca="false">IFERROR(VLOOKUP(B58,'Imóveis e Inquilinos'!$A$5:$H$24,4,FALSE()),"")</f>
        <v/>
      </c>
      <c r="D58" s="6" t="str">
        <f aca="false">IFERROR(VLOOKUP(B58,'Imóveis e Inquilinos'!$A$5:$H$24,6,FALSE()),"")</f>
        <v/>
      </c>
      <c r="E58" s="7"/>
      <c r="F58" s="7"/>
      <c r="G58" s="6"/>
      <c r="H58" s="4"/>
      <c r="I58" s="4" t="str">
        <f aca="true">IF(B58="","",IF(AND(ISNUMBER(G58),G58&gt;=D58),"Pago",IF(AND(ISNUMBER(G58),G58&gt;0,G58&lt;D58),"Parcial",IF(AND(F58="",TODAY()&gt;E58),"Atrasado","A Vencer"))))</f>
        <v/>
      </c>
    </row>
    <row r="59" customFormat="false" ht="15" hidden="false" customHeight="false" outlineLevel="0" collapsed="false">
      <c r="A59" s="4"/>
      <c r="B59" s="4"/>
      <c r="C59" s="5" t="str">
        <f aca="false">IFERROR(VLOOKUP(B59,'Imóveis e Inquilinos'!$A$5:$H$24,4,FALSE()),"")</f>
        <v/>
      </c>
      <c r="D59" s="6" t="str">
        <f aca="false">IFERROR(VLOOKUP(B59,'Imóveis e Inquilinos'!$A$5:$H$24,6,FALSE()),"")</f>
        <v/>
      </c>
      <c r="E59" s="7"/>
      <c r="F59" s="7"/>
      <c r="G59" s="6"/>
      <c r="H59" s="4"/>
      <c r="I59" s="4" t="str">
        <f aca="true">IF(B59="","",IF(AND(ISNUMBER(G59),G59&gt;=D59),"Pago",IF(AND(ISNUMBER(G59),G59&gt;0,G59&lt;D59),"Parcial",IF(AND(F59="",TODAY()&gt;E59),"Atrasado","A Vencer"))))</f>
        <v/>
      </c>
    </row>
    <row r="60" customFormat="false" ht="15" hidden="false" customHeight="false" outlineLevel="0" collapsed="false">
      <c r="A60" s="4"/>
      <c r="B60" s="4"/>
      <c r="C60" s="5" t="str">
        <f aca="false">IFERROR(VLOOKUP(B60,'Imóveis e Inquilinos'!$A$5:$H$24,4,FALSE()),"")</f>
        <v/>
      </c>
      <c r="D60" s="6" t="str">
        <f aca="false">IFERROR(VLOOKUP(B60,'Imóveis e Inquilinos'!$A$5:$H$24,6,FALSE()),"")</f>
        <v/>
      </c>
      <c r="E60" s="7"/>
      <c r="F60" s="7"/>
      <c r="G60" s="6"/>
      <c r="H60" s="4"/>
      <c r="I60" s="4" t="str">
        <f aca="true">IF(B60="","",IF(AND(ISNUMBER(G60),G60&gt;=D60),"Pago",IF(AND(ISNUMBER(G60),G60&gt;0,G60&lt;D60),"Parcial",IF(AND(F60="",TODAY()&gt;E60),"Atrasado","A Vencer"))))</f>
        <v/>
      </c>
    </row>
    <row r="61" customFormat="false" ht="15" hidden="false" customHeight="false" outlineLevel="0" collapsed="false">
      <c r="A61" s="4"/>
      <c r="B61" s="4"/>
      <c r="C61" s="5" t="str">
        <f aca="false">IFERROR(VLOOKUP(B61,'Imóveis e Inquilinos'!$A$5:$H$24,4,FALSE()),"")</f>
        <v/>
      </c>
      <c r="D61" s="6" t="str">
        <f aca="false">IFERROR(VLOOKUP(B61,'Imóveis e Inquilinos'!$A$5:$H$24,6,FALSE()),"")</f>
        <v/>
      </c>
      <c r="E61" s="7"/>
      <c r="F61" s="7"/>
      <c r="G61" s="6"/>
      <c r="H61" s="4"/>
      <c r="I61" s="4" t="str">
        <f aca="true">IF(B61="","",IF(AND(ISNUMBER(G61),G61&gt;=D61),"Pago",IF(AND(ISNUMBER(G61),G61&gt;0,G61&lt;D61),"Parcial",IF(AND(F61="",TODAY()&gt;E61),"Atrasado","A Vencer"))))</f>
        <v/>
      </c>
    </row>
    <row r="62" customFormat="false" ht="15" hidden="false" customHeight="false" outlineLevel="0" collapsed="false">
      <c r="A62" s="4"/>
      <c r="B62" s="4"/>
      <c r="C62" s="5" t="str">
        <f aca="false">IFERROR(VLOOKUP(B62,'Imóveis e Inquilinos'!$A$5:$H$24,4,FALSE()),"")</f>
        <v/>
      </c>
      <c r="D62" s="6" t="str">
        <f aca="false">IFERROR(VLOOKUP(B62,'Imóveis e Inquilinos'!$A$5:$H$24,6,FALSE()),"")</f>
        <v/>
      </c>
      <c r="E62" s="7"/>
      <c r="F62" s="7"/>
      <c r="G62" s="6"/>
      <c r="H62" s="4"/>
      <c r="I62" s="4" t="str">
        <f aca="true">IF(B62="","",IF(AND(ISNUMBER(G62),G62&gt;=D62),"Pago",IF(AND(ISNUMBER(G62),G62&gt;0,G62&lt;D62),"Parcial",IF(AND(F62="",TODAY()&gt;E62),"Atrasado","A Vencer"))))</f>
        <v/>
      </c>
    </row>
    <row r="63" customFormat="false" ht="15" hidden="false" customHeight="false" outlineLevel="0" collapsed="false">
      <c r="A63" s="4"/>
      <c r="B63" s="4"/>
      <c r="C63" s="5" t="str">
        <f aca="false">IFERROR(VLOOKUP(B63,'Imóveis e Inquilinos'!$A$5:$H$24,4,FALSE()),"")</f>
        <v/>
      </c>
      <c r="D63" s="6" t="str">
        <f aca="false">IFERROR(VLOOKUP(B63,'Imóveis e Inquilinos'!$A$5:$H$24,6,FALSE()),"")</f>
        <v/>
      </c>
      <c r="E63" s="7"/>
      <c r="F63" s="7"/>
      <c r="G63" s="6"/>
      <c r="H63" s="4"/>
      <c r="I63" s="4" t="str">
        <f aca="true">IF(B63="","",IF(AND(ISNUMBER(G63),G63&gt;=D63),"Pago",IF(AND(ISNUMBER(G63),G63&gt;0,G63&lt;D63),"Parcial",IF(AND(F63="",TODAY()&gt;E63),"Atrasado","A Vencer"))))</f>
        <v/>
      </c>
    </row>
    <row r="64" customFormat="false" ht="15" hidden="false" customHeight="false" outlineLevel="0" collapsed="false">
      <c r="A64" s="4"/>
      <c r="B64" s="4"/>
      <c r="C64" s="5" t="str">
        <f aca="false">IFERROR(VLOOKUP(B64,'Imóveis e Inquilinos'!$A$5:$H$24,4,FALSE()),"")</f>
        <v/>
      </c>
      <c r="D64" s="6" t="str">
        <f aca="false">IFERROR(VLOOKUP(B64,'Imóveis e Inquilinos'!$A$5:$H$24,6,FALSE()),"")</f>
        <v/>
      </c>
      <c r="E64" s="7"/>
      <c r="F64" s="7"/>
      <c r="G64" s="6"/>
      <c r="H64" s="4"/>
      <c r="I64" s="4" t="str">
        <f aca="true">IF(B64="","",IF(AND(ISNUMBER(G64),G64&gt;=D64),"Pago",IF(AND(ISNUMBER(G64),G64&gt;0,G64&lt;D64),"Parcial",IF(AND(F64="",TODAY()&gt;E64),"Atrasado","A Vencer"))))</f>
        <v/>
      </c>
    </row>
    <row r="65" customFormat="false" ht="15" hidden="false" customHeight="false" outlineLevel="0" collapsed="false">
      <c r="A65" s="4"/>
      <c r="B65" s="4"/>
      <c r="C65" s="5" t="str">
        <f aca="false">IFERROR(VLOOKUP(B65,'Imóveis e Inquilinos'!$A$5:$H$24,4,FALSE()),"")</f>
        <v/>
      </c>
      <c r="D65" s="6" t="str">
        <f aca="false">IFERROR(VLOOKUP(B65,'Imóveis e Inquilinos'!$A$5:$H$24,6,FALSE()),"")</f>
        <v/>
      </c>
      <c r="E65" s="7"/>
      <c r="F65" s="7"/>
      <c r="G65" s="6"/>
      <c r="H65" s="4"/>
      <c r="I65" s="4" t="str">
        <f aca="true">IF(B65="","",IF(AND(ISNUMBER(G65),G65&gt;=D65),"Pago",IF(AND(ISNUMBER(G65),G65&gt;0,G65&lt;D65),"Parcial",IF(AND(F65="",TODAY()&gt;E65),"Atrasado","A Vencer"))))</f>
        <v/>
      </c>
    </row>
    <row r="66" customFormat="false" ht="15" hidden="false" customHeight="false" outlineLevel="0" collapsed="false">
      <c r="A66" s="4"/>
      <c r="B66" s="4"/>
      <c r="C66" s="5" t="str">
        <f aca="false">IFERROR(VLOOKUP(B66,'Imóveis e Inquilinos'!$A$5:$H$24,4,FALSE()),"")</f>
        <v/>
      </c>
      <c r="D66" s="6" t="str">
        <f aca="false">IFERROR(VLOOKUP(B66,'Imóveis e Inquilinos'!$A$5:$H$24,6,FALSE()),"")</f>
        <v/>
      </c>
      <c r="E66" s="7"/>
      <c r="F66" s="7"/>
      <c r="G66" s="6"/>
      <c r="H66" s="4"/>
      <c r="I66" s="4" t="str">
        <f aca="true">IF(B66="","",IF(AND(ISNUMBER(G66),G66&gt;=D66),"Pago",IF(AND(ISNUMBER(G66),G66&gt;0,G66&lt;D66),"Parcial",IF(AND(F66="",TODAY()&gt;E66),"Atrasado","A Vencer"))))</f>
        <v/>
      </c>
    </row>
    <row r="67" customFormat="false" ht="15" hidden="false" customHeight="false" outlineLevel="0" collapsed="false">
      <c r="A67" s="4"/>
      <c r="B67" s="4"/>
      <c r="C67" s="5" t="str">
        <f aca="false">IFERROR(VLOOKUP(B67,'Imóveis e Inquilinos'!$A$5:$H$24,4,FALSE()),"")</f>
        <v/>
      </c>
      <c r="D67" s="6" t="str">
        <f aca="false">IFERROR(VLOOKUP(B67,'Imóveis e Inquilinos'!$A$5:$H$24,6,FALSE()),"")</f>
        <v/>
      </c>
      <c r="E67" s="7"/>
      <c r="F67" s="7"/>
      <c r="G67" s="6"/>
      <c r="H67" s="4"/>
      <c r="I67" s="4" t="str">
        <f aca="true">IF(B67="","",IF(AND(ISNUMBER(G67),G67&gt;=D67),"Pago",IF(AND(ISNUMBER(G67),G67&gt;0,G67&lt;D67),"Parcial",IF(AND(F67="",TODAY()&gt;E67),"Atrasado","A Vencer"))))</f>
        <v/>
      </c>
    </row>
    <row r="68" customFormat="false" ht="15" hidden="false" customHeight="false" outlineLevel="0" collapsed="false">
      <c r="A68" s="4"/>
      <c r="B68" s="4"/>
      <c r="C68" s="5" t="str">
        <f aca="false">IFERROR(VLOOKUP(B68,'Imóveis e Inquilinos'!$A$5:$H$24,4,FALSE()),"")</f>
        <v/>
      </c>
      <c r="D68" s="6" t="str">
        <f aca="false">IFERROR(VLOOKUP(B68,'Imóveis e Inquilinos'!$A$5:$H$24,6,FALSE()),"")</f>
        <v/>
      </c>
      <c r="E68" s="7"/>
      <c r="F68" s="7"/>
      <c r="G68" s="6"/>
      <c r="H68" s="4"/>
      <c r="I68" s="4" t="str">
        <f aca="true">IF(B68="","",IF(AND(ISNUMBER(G68),G68&gt;=D68),"Pago",IF(AND(ISNUMBER(G68),G68&gt;0,G68&lt;D68),"Parcial",IF(AND(F68="",TODAY()&gt;E68),"Atrasado","A Vencer"))))</f>
        <v/>
      </c>
    </row>
    <row r="69" customFormat="false" ht="15" hidden="false" customHeight="false" outlineLevel="0" collapsed="false">
      <c r="A69" s="4"/>
      <c r="B69" s="4"/>
      <c r="C69" s="5" t="str">
        <f aca="false">IFERROR(VLOOKUP(B69,'Imóveis e Inquilinos'!$A$5:$H$24,4,FALSE()),"")</f>
        <v/>
      </c>
      <c r="D69" s="6" t="str">
        <f aca="false">IFERROR(VLOOKUP(B69,'Imóveis e Inquilinos'!$A$5:$H$24,6,FALSE()),"")</f>
        <v/>
      </c>
      <c r="E69" s="7"/>
      <c r="F69" s="7"/>
      <c r="G69" s="6"/>
      <c r="H69" s="4"/>
      <c r="I69" s="4" t="str">
        <f aca="true">IF(B69="","",IF(AND(ISNUMBER(G69),G69&gt;=D69),"Pago",IF(AND(ISNUMBER(G69),G69&gt;0,G69&lt;D69),"Parcial",IF(AND(F69="",TODAY()&gt;E69),"Atrasado","A Vencer"))))</f>
        <v/>
      </c>
    </row>
    <row r="70" customFormat="false" ht="15" hidden="false" customHeight="false" outlineLevel="0" collapsed="false">
      <c r="A70" s="4"/>
      <c r="B70" s="4"/>
      <c r="C70" s="5" t="str">
        <f aca="false">IFERROR(VLOOKUP(B70,'Imóveis e Inquilinos'!$A$5:$H$24,4,FALSE()),"")</f>
        <v/>
      </c>
      <c r="D70" s="6" t="str">
        <f aca="false">IFERROR(VLOOKUP(B70,'Imóveis e Inquilinos'!$A$5:$H$24,6,FALSE()),"")</f>
        <v/>
      </c>
      <c r="E70" s="7"/>
      <c r="F70" s="7"/>
      <c r="G70" s="6"/>
      <c r="H70" s="4"/>
      <c r="I70" s="4" t="str">
        <f aca="true">IF(B70="","",IF(AND(ISNUMBER(G70),G70&gt;=D70),"Pago",IF(AND(ISNUMBER(G70),G70&gt;0,G70&lt;D70),"Parcial",IF(AND(F70="",TODAY()&gt;E70),"Atrasado","A Vencer"))))</f>
        <v/>
      </c>
    </row>
    <row r="71" customFormat="false" ht="15" hidden="false" customHeight="false" outlineLevel="0" collapsed="false">
      <c r="A71" s="4"/>
      <c r="B71" s="4"/>
      <c r="C71" s="5" t="str">
        <f aca="false">IFERROR(VLOOKUP(B71,'Imóveis e Inquilinos'!$A$5:$H$24,4,FALSE()),"")</f>
        <v/>
      </c>
      <c r="D71" s="6" t="str">
        <f aca="false">IFERROR(VLOOKUP(B71,'Imóveis e Inquilinos'!$A$5:$H$24,6,FALSE()),"")</f>
        <v/>
      </c>
      <c r="E71" s="7"/>
      <c r="F71" s="7"/>
      <c r="G71" s="6"/>
      <c r="H71" s="4"/>
      <c r="I71" s="4" t="str">
        <f aca="true">IF(B71="","",IF(AND(ISNUMBER(G71),G71&gt;=D71),"Pago",IF(AND(ISNUMBER(G71),G71&gt;0,G71&lt;D71),"Parcial",IF(AND(F71="",TODAY()&gt;E71),"Atrasado","A Vencer"))))</f>
        <v/>
      </c>
    </row>
    <row r="72" customFormat="false" ht="15" hidden="false" customHeight="false" outlineLevel="0" collapsed="false">
      <c r="A72" s="4"/>
      <c r="B72" s="4"/>
      <c r="C72" s="5" t="str">
        <f aca="false">IFERROR(VLOOKUP(B72,'Imóveis e Inquilinos'!$A$5:$H$24,4,FALSE()),"")</f>
        <v/>
      </c>
      <c r="D72" s="6" t="str">
        <f aca="false">IFERROR(VLOOKUP(B72,'Imóveis e Inquilinos'!$A$5:$H$24,6,FALSE()),"")</f>
        <v/>
      </c>
      <c r="E72" s="7"/>
      <c r="F72" s="7"/>
      <c r="G72" s="6"/>
      <c r="H72" s="4"/>
      <c r="I72" s="4" t="str">
        <f aca="true">IF(B72="","",IF(AND(ISNUMBER(G72),G72&gt;=D72),"Pago",IF(AND(ISNUMBER(G72),G72&gt;0,G72&lt;D72),"Parcial",IF(AND(F72="",TODAY()&gt;E72),"Atrasado","A Vencer"))))</f>
        <v/>
      </c>
    </row>
    <row r="73" customFormat="false" ht="15" hidden="false" customHeight="false" outlineLevel="0" collapsed="false">
      <c r="A73" s="4"/>
      <c r="B73" s="4"/>
      <c r="C73" s="5" t="str">
        <f aca="false">IFERROR(VLOOKUP(B73,'Imóveis e Inquilinos'!$A$5:$H$24,4,FALSE()),"")</f>
        <v/>
      </c>
      <c r="D73" s="6" t="str">
        <f aca="false">IFERROR(VLOOKUP(B73,'Imóveis e Inquilinos'!$A$5:$H$24,6,FALSE()),"")</f>
        <v/>
      </c>
      <c r="E73" s="7"/>
      <c r="F73" s="7"/>
      <c r="G73" s="6"/>
      <c r="H73" s="4"/>
      <c r="I73" s="4" t="str">
        <f aca="true">IF(B73="","",IF(AND(ISNUMBER(G73),G73&gt;=D73),"Pago",IF(AND(ISNUMBER(G73),G73&gt;0,G73&lt;D73),"Parcial",IF(AND(F73="",TODAY()&gt;E73),"Atrasado","A Vencer"))))</f>
        <v/>
      </c>
    </row>
    <row r="74" customFormat="false" ht="15" hidden="false" customHeight="false" outlineLevel="0" collapsed="false">
      <c r="A74" s="4"/>
      <c r="B74" s="4"/>
      <c r="C74" s="5" t="str">
        <f aca="false">IFERROR(VLOOKUP(B74,'Imóveis e Inquilinos'!$A$5:$H$24,4,FALSE()),"")</f>
        <v/>
      </c>
      <c r="D74" s="6" t="str">
        <f aca="false">IFERROR(VLOOKUP(B74,'Imóveis e Inquilinos'!$A$5:$H$24,6,FALSE()),"")</f>
        <v/>
      </c>
      <c r="E74" s="7"/>
      <c r="F74" s="7"/>
      <c r="G74" s="6"/>
      <c r="H74" s="4"/>
      <c r="I74" s="4" t="str">
        <f aca="true">IF(B74="","",IF(AND(ISNUMBER(G74),G74&gt;=D74),"Pago",IF(AND(ISNUMBER(G74),G74&gt;0,G74&lt;D74),"Parcial",IF(AND(F74="",TODAY()&gt;E74),"Atrasado","A Vencer"))))</f>
        <v/>
      </c>
    </row>
    <row r="75" customFormat="false" ht="15" hidden="false" customHeight="false" outlineLevel="0" collapsed="false">
      <c r="A75" s="4"/>
      <c r="B75" s="4"/>
      <c r="C75" s="5" t="str">
        <f aca="false">IFERROR(VLOOKUP(B75,'Imóveis e Inquilinos'!$A$5:$H$24,4,FALSE()),"")</f>
        <v/>
      </c>
      <c r="D75" s="6" t="str">
        <f aca="false">IFERROR(VLOOKUP(B75,'Imóveis e Inquilinos'!$A$5:$H$24,6,FALSE()),"")</f>
        <v/>
      </c>
      <c r="E75" s="7"/>
      <c r="F75" s="7"/>
      <c r="G75" s="6"/>
      <c r="H75" s="4"/>
      <c r="I75" s="4" t="str">
        <f aca="true">IF(B75="","",IF(AND(ISNUMBER(G75),G75&gt;=D75),"Pago",IF(AND(ISNUMBER(G75),G75&gt;0,G75&lt;D75),"Parcial",IF(AND(F75="",TODAY()&gt;E75),"Atrasado","A Vencer"))))</f>
        <v/>
      </c>
    </row>
    <row r="76" customFormat="false" ht="15" hidden="false" customHeight="false" outlineLevel="0" collapsed="false">
      <c r="A76" s="4"/>
      <c r="B76" s="4"/>
      <c r="C76" s="5" t="str">
        <f aca="false">IFERROR(VLOOKUP(B76,'Imóveis e Inquilinos'!$A$5:$H$24,4,FALSE()),"")</f>
        <v/>
      </c>
      <c r="D76" s="6" t="str">
        <f aca="false">IFERROR(VLOOKUP(B76,'Imóveis e Inquilinos'!$A$5:$H$24,6,FALSE()),"")</f>
        <v/>
      </c>
      <c r="E76" s="7"/>
      <c r="F76" s="7"/>
      <c r="G76" s="6"/>
      <c r="H76" s="4"/>
      <c r="I76" s="4" t="str">
        <f aca="true">IF(B76="","",IF(AND(ISNUMBER(G76),G76&gt;=D76),"Pago",IF(AND(ISNUMBER(G76),G76&gt;0,G76&lt;D76),"Parcial",IF(AND(F76="",TODAY()&gt;E76),"Atrasado","A Vencer"))))</f>
        <v/>
      </c>
    </row>
    <row r="77" customFormat="false" ht="15" hidden="false" customHeight="false" outlineLevel="0" collapsed="false">
      <c r="A77" s="4"/>
      <c r="B77" s="4"/>
      <c r="C77" s="5" t="str">
        <f aca="false">IFERROR(VLOOKUP(B77,'Imóveis e Inquilinos'!$A$5:$H$24,4,FALSE()),"")</f>
        <v/>
      </c>
      <c r="D77" s="6" t="str">
        <f aca="false">IFERROR(VLOOKUP(B77,'Imóveis e Inquilinos'!$A$5:$H$24,6,FALSE()),"")</f>
        <v/>
      </c>
      <c r="E77" s="7"/>
      <c r="F77" s="7"/>
      <c r="G77" s="6"/>
      <c r="H77" s="4"/>
      <c r="I77" s="4" t="str">
        <f aca="true">IF(B77="","",IF(AND(ISNUMBER(G77),G77&gt;=D77),"Pago",IF(AND(ISNUMBER(G77),G77&gt;0,G77&lt;D77),"Parcial",IF(AND(F77="",TODAY()&gt;E77),"Atrasado","A Vencer"))))</f>
        <v/>
      </c>
    </row>
    <row r="78" customFormat="false" ht="15" hidden="false" customHeight="false" outlineLevel="0" collapsed="false">
      <c r="A78" s="4"/>
      <c r="B78" s="4"/>
      <c r="C78" s="5" t="str">
        <f aca="false">IFERROR(VLOOKUP(B78,'Imóveis e Inquilinos'!$A$5:$H$24,4,FALSE()),"")</f>
        <v/>
      </c>
      <c r="D78" s="6" t="str">
        <f aca="false">IFERROR(VLOOKUP(B78,'Imóveis e Inquilinos'!$A$5:$H$24,6,FALSE()),"")</f>
        <v/>
      </c>
      <c r="E78" s="7"/>
      <c r="F78" s="7"/>
      <c r="G78" s="6"/>
      <c r="H78" s="4"/>
      <c r="I78" s="4" t="str">
        <f aca="true">IF(B78="","",IF(AND(ISNUMBER(G78),G78&gt;=D78),"Pago",IF(AND(ISNUMBER(G78),G78&gt;0,G78&lt;D78),"Parcial",IF(AND(F78="",TODAY()&gt;E78),"Atrasado","A Vencer"))))</f>
        <v/>
      </c>
    </row>
    <row r="79" customFormat="false" ht="15" hidden="false" customHeight="false" outlineLevel="0" collapsed="false">
      <c r="A79" s="4"/>
      <c r="B79" s="4"/>
      <c r="C79" s="5" t="str">
        <f aca="false">IFERROR(VLOOKUP(B79,'Imóveis e Inquilinos'!$A$5:$H$24,4,FALSE()),"")</f>
        <v/>
      </c>
      <c r="D79" s="6" t="str">
        <f aca="false">IFERROR(VLOOKUP(B79,'Imóveis e Inquilinos'!$A$5:$H$24,6,FALSE()),"")</f>
        <v/>
      </c>
      <c r="E79" s="7"/>
      <c r="F79" s="7"/>
      <c r="G79" s="6"/>
      <c r="H79" s="4"/>
      <c r="I79" s="4" t="str">
        <f aca="true">IF(B79="","",IF(AND(ISNUMBER(G79),G79&gt;=D79),"Pago",IF(AND(ISNUMBER(G79),G79&gt;0,G79&lt;D79),"Parcial",IF(AND(F79="",TODAY()&gt;E79),"Atrasado","A Vencer"))))</f>
        <v/>
      </c>
    </row>
    <row r="80" customFormat="false" ht="15" hidden="false" customHeight="false" outlineLevel="0" collapsed="false">
      <c r="A80" s="4"/>
      <c r="B80" s="4"/>
      <c r="C80" s="5" t="str">
        <f aca="false">IFERROR(VLOOKUP(B80,'Imóveis e Inquilinos'!$A$5:$H$24,4,FALSE()),"")</f>
        <v/>
      </c>
      <c r="D80" s="6" t="str">
        <f aca="false">IFERROR(VLOOKUP(B80,'Imóveis e Inquilinos'!$A$5:$H$24,6,FALSE()),"")</f>
        <v/>
      </c>
      <c r="E80" s="7"/>
      <c r="F80" s="7"/>
      <c r="G80" s="6"/>
      <c r="H80" s="4"/>
      <c r="I80" s="4" t="str">
        <f aca="true">IF(B80="","",IF(AND(ISNUMBER(G80),G80&gt;=D80),"Pago",IF(AND(ISNUMBER(G80),G80&gt;0,G80&lt;D80),"Parcial",IF(AND(F80="",TODAY()&gt;E80),"Atrasado","A Vencer"))))</f>
        <v/>
      </c>
    </row>
    <row r="81" customFormat="false" ht="15" hidden="false" customHeight="false" outlineLevel="0" collapsed="false">
      <c r="A81" s="4"/>
      <c r="B81" s="4"/>
      <c r="C81" s="5" t="str">
        <f aca="false">IFERROR(VLOOKUP(B81,'Imóveis e Inquilinos'!$A$5:$H$24,4,FALSE()),"")</f>
        <v/>
      </c>
      <c r="D81" s="6" t="str">
        <f aca="false">IFERROR(VLOOKUP(B81,'Imóveis e Inquilinos'!$A$5:$H$24,6,FALSE()),"")</f>
        <v/>
      </c>
      <c r="E81" s="7"/>
      <c r="F81" s="7"/>
      <c r="G81" s="6"/>
      <c r="H81" s="4"/>
      <c r="I81" s="4" t="str">
        <f aca="true">IF(B81="","",IF(AND(ISNUMBER(G81),G81&gt;=D81),"Pago",IF(AND(ISNUMBER(G81),G81&gt;0,G81&lt;D81),"Parcial",IF(AND(F81="",TODAY()&gt;E81),"Atrasado","A Vencer"))))</f>
        <v/>
      </c>
    </row>
    <row r="82" customFormat="false" ht="15" hidden="false" customHeight="false" outlineLevel="0" collapsed="false">
      <c r="A82" s="4"/>
      <c r="B82" s="4"/>
      <c r="C82" s="5" t="str">
        <f aca="false">IFERROR(VLOOKUP(B82,'Imóveis e Inquilinos'!$A$5:$H$24,4,FALSE()),"")</f>
        <v/>
      </c>
      <c r="D82" s="6" t="str">
        <f aca="false">IFERROR(VLOOKUP(B82,'Imóveis e Inquilinos'!$A$5:$H$24,6,FALSE()),"")</f>
        <v/>
      </c>
      <c r="E82" s="7"/>
      <c r="F82" s="7"/>
      <c r="G82" s="6"/>
      <c r="H82" s="4"/>
      <c r="I82" s="4" t="str">
        <f aca="true">IF(B82="","",IF(AND(ISNUMBER(G82),G82&gt;=D82),"Pago",IF(AND(ISNUMBER(G82),G82&gt;0,G82&lt;D82),"Parcial",IF(AND(F82="",TODAY()&gt;E82),"Atrasado","A Vencer"))))</f>
        <v/>
      </c>
    </row>
    <row r="83" customFormat="false" ht="15" hidden="false" customHeight="false" outlineLevel="0" collapsed="false">
      <c r="A83" s="4"/>
      <c r="B83" s="4"/>
      <c r="C83" s="5" t="str">
        <f aca="false">IFERROR(VLOOKUP(B83,'Imóveis e Inquilinos'!$A$5:$H$24,4,FALSE()),"")</f>
        <v/>
      </c>
      <c r="D83" s="6" t="str">
        <f aca="false">IFERROR(VLOOKUP(B83,'Imóveis e Inquilinos'!$A$5:$H$24,6,FALSE()),"")</f>
        <v/>
      </c>
      <c r="E83" s="7"/>
      <c r="F83" s="7"/>
      <c r="G83" s="6"/>
      <c r="H83" s="4"/>
      <c r="I83" s="4" t="str">
        <f aca="true">IF(B83="","",IF(AND(ISNUMBER(G83),G83&gt;=D83),"Pago",IF(AND(ISNUMBER(G83),G83&gt;0,G83&lt;D83),"Parcial",IF(AND(F83="",TODAY()&gt;E83),"Atrasado","A Vencer"))))</f>
        <v/>
      </c>
    </row>
    <row r="84" customFormat="false" ht="15" hidden="false" customHeight="false" outlineLevel="0" collapsed="false">
      <c r="A84" s="4"/>
      <c r="B84" s="4"/>
      <c r="C84" s="5" t="str">
        <f aca="false">IFERROR(VLOOKUP(B84,'Imóveis e Inquilinos'!$A$5:$H$24,4,FALSE()),"")</f>
        <v/>
      </c>
      <c r="D84" s="6" t="str">
        <f aca="false">IFERROR(VLOOKUP(B84,'Imóveis e Inquilinos'!$A$5:$H$24,6,FALSE()),"")</f>
        <v/>
      </c>
      <c r="E84" s="7"/>
      <c r="F84" s="7"/>
      <c r="G84" s="6"/>
      <c r="H84" s="4"/>
      <c r="I84" s="4" t="str">
        <f aca="true">IF(B84="","",IF(AND(ISNUMBER(G84),G84&gt;=D84),"Pago",IF(AND(ISNUMBER(G84),G84&gt;0,G84&lt;D84),"Parcial",IF(AND(F84="",TODAY()&gt;E84),"Atrasado","A Vencer"))))</f>
        <v/>
      </c>
    </row>
    <row r="85" customFormat="false" ht="15" hidden="false" customHeight="false" outlineLevel="0" collapsed="false">
      <c r="A85" s="4"/>
      <c r="B85" s="4"/>
      <c r="C85" s="5" t="str">
        <f aca="false">IFERROR(VLOOKUP(B85,'Imóveis e Inquilinos'!$A$5:$H$24,4,FALSE()),"")</f>
        <v/>
      </c>
      <c r="D85" s="6" t="str">
        <f aca="false">IFERROR(VLOOKUP(B85,'Imóveis e Inquilinos'!$A$5:$H$24,6,FALSE()),"")</f>
        <v/>
      </c>
      <c r="E85" s="7"/>
      <c r="F85" s="7"/>
      <c r="G85" s="6"/>
      <c r="H85" s="4"/>
      <c r="I85" s="4" t="str">
        <f aca="true">IF(B85="","",IF(AND(ISNUMBER(G85),G85&gt;=D85),"Pago",IF(AND(ISNUMBER(G85),G85&gt;0,G85&lt;D85),"Parcial",IF(AND(F85="",TODAY()&gt;E85),"Atrasado","A Vencer"))))</f>
        <v/>
      </c>
    </row>
    <row r="86" customFormat="false" ht="15" hidden="false" customHeight="false" outlineLevel="0" collapsed="false">
      <c r="A86" s="4"/>
      <c r="B86" s="4"/>
      <c r="C86" s="5" t="str">
        <f aca="false">IFERROR(VLOOKUP(B86,'Imóveis e Inquilinos'!$A$5:$H$24,4,FALSE()),"")</f>
        <v/>
      </c>
      <c r="D86" s="6" t="str">
        <f aca="false">IFERROR(VLOOKUP(B86,'Imóveis e Inquilinos'!$A$5:$H$24,6,FALSE()),"")</f>
        <v/>
      </c>
      <c r="E86" s="7"/>
      <c r="F86" s="7"/>
      <c r="G86" s="6"/>
      <c r="H86" s="4"/>
      <c r="I86" s="4" t="str">
        <f aca="true">IF(B86="","",IF(AND(ISNUMBER(G86),G86&gt;=D86),"Pago",IF(AND(ISNUMBER(G86),G86&gt;0,G86&lt;D86),"Parcial",IF(AND(F86="",TODAY()&gt;E86),"Atrasado","A Vencer"))))</f>
        <v/>
      </c>
    </row>
    <row r="87" customFormat="false" ht="15" hidden="false" customHeight="false" outlineLevel="0" collapsed="false">
      <c r="A87" s="4"/>
      <c r="B87" s="4"/>
      <c r="C87" s="5" t="str">
        <f aca="false">IFERROR(VLOOKUP(B87,'Imóveis e Inquilinos'!$A$5:$H$24,4,FALSE()),"")</f>
        <v/>
      </c>
      <c r="D87" s="6" t="str">
        <f aca="false">IFERROR(VLOOKUP(B87,'Imóveis e Inquilinos'!$A$5:$H$24,6,FALSE()),"")</f>
        <v/>
      </c>
      <c r="E87" s="7"/>
      <c r="F87" s="7"/>
      <c r="G87" s="6"/>
      <c r="H87" s="4"/>
      <c r="I87" s="4" t="str">
        <f aca="true">IF(B87="","",IF(AND(ISNUMBER(G87),G87&gt;=D87),"Pago",IF(AND(ISNUMBER(G87),G87&gt;0,G87&lt;D87),"Parcial",IF(AND(F87="",TODAY()&gt;E87),"Atrasado","A Vencer"))))</f>
        <v/>
      </c>
    </row>
    <row r="88" customFormat="false" ht="15" hidden="false" customHeight="false" outlineLevel="0" collapsed="false">
      <c r="A88" s="4"/>
      <c r="B88" s="4"/>
      <c r="C88" s="5" t="str">
        <f aca="false">IFERROR(VLOOKUP(B88,'Imóveis e Inquilinos'!$A$5:$H$24,4,FALSE()),"")</f>
        <v/>
      </c>
      <c r="D88" s="6" t="str">
        <f aca="false">IFERROR(VLOOKUP(B88,'Imóveis e Inquilinos'!$A$5:$H$24,6,FALSE()),"")</f>
        <v/>
      </c>
      <c r="E88" s="7"/>
      <c r="F88" s="7"/>
      <c r="G88" s="6"/>
      <c r="H88" s="4"/>
      <c r="I88" s="4" t="str">
        <f aca="true">IF(B88="","",IF(AND(ISNUMBER(G88),G88&gt;=D88),"Pago",IF(AND(ISNUMBER(G88),G88&gt;0,G88&lt;D88),"Parcial",IF(AND(F88="",TODAY()&gt;E88),"Atrasado","A Vencer"))))</f>
        <v/>
      </c>
    </row>
    <row r="89" customFormat="false" ht="15" hidden="false" customHeight="false" outlineLevel="0" collapsed="false">
      <c r="A89" s="4"/>
      <c r="B89" s="4"/>
      <c r="C89" s="5" t="str">
        <f aca="false">IFERROR(VLOOKUP(B89,'Imóveis e Inquilinos'!$A$5:$H$24,4,FALSE()),"")</f>
        <v/>
      </c>
      <c r="D89" s="6" t="str">
        <f aca="false">IFERROR(VLOOKUP(B89,'Imóveis e Inquilinos'!$A$5:$H$24,6,FALSE()),"")</f>
        <v/>
      </c>
      <c r="E89" s="7"/>
      <c r="F89" s="7"/>
      <c r="G89" s="6"/>
      <c r="H89" s="4"/>
      <c r="I89" s="4" t="str">
        <f aca="true">IF(B89="","",IF(AND(ISNUMBER(G89),G89&gt;=D89),"Pago",IF(AND(ISNUMBER(G89),G89&gt;0,G89&lt;D89),"Parcial",IF(AND(F89="",TODAY()&gt;E89),"Atrasado","A Vencer"))))</f>
        <v/>
      </c>
    </row>
    <row r="90" customFormat="false" ht="15" hidden="false" customHeight="false" outlineLevel="0" collapsed="false">
      <c r="A90" s="4"/>
      <c r="B90" s="4"/>
      <c r="C90" s="5" t="str">
        <f aca="false">IFERROR(VLOOKUP(B90,'Imóveis e Inquilinos'!$A$5:$H$24,4,FALSE()),"")</f>
        <v/>
      </c>
      <c r="D90" s="6" t="str">
        <f aca="false">IFERROR(VLOOKUP(B90,'Imóveis e Inquilinos'!$A$5:$H$24,6,FALSE()),"")</f>
        <v/>
      </c>
      <c r="E90" s="7"/>
      <c r="F90" s="7"/>
      <c r="G90" s="6"/>
      <c r="H90" s="4"/>
      <c r="I90" s="4" t="str">
        <f aca="true">IF(B90="","",IF(AND(ISNUMBER(G90),G90&gt;=D90),"Pago",IF(AND(ISNUMBER(G90),G90&gt;0,G90&lt;D90),"Parcial",IF(AND(F90="",TODAY()&gt;E90),"Atrasado","A Vencer"))))</f>
        <v/>
      </c>
    </row>
    <row r="91" customFormat="false" ht="15" hidden="false" customHeight="false" outlineLevel="0" collapsed="false">
      <c r="A91" s="4"/>
      <c r="B91" s="4"/>
      <c r="C91" s="5" t="str">
        <f aca="false">IFERROR(VLOOKUP(B91,'Imóveis e Inquilinos'!$A$5:$H$24,4,FALSE()),"")</f>
        <v/>
      </c>
      <c r="D91" s="6" t="str">
        <f aca="false">IFERROR(VLOOKUP(B91,'Imóveis e Inquilinos'!$A$5:$H$24,6,FALSE()),"")</f>
        <v/>
      </c>
      <c r="E91" s="7"/>
      <c r="F91" s="7"/>
      <c r="G91" s="6"/>
      <c r="H91" s="4"/>
      <c r="I91" s="4" t="str">
        <f aca="true">IF(B91="","",IF(AND(ISNUMBER(G91),G91&gt;=D91),"Pago",IF(AND(ISNUMBER(G91),G91&gt;0,G91&lt;D91),"Parcial",IF(AND(F91="",TODAY()&gt;E91),"Atrasado","A Vencer"))))</f>
        <v/>
      </c>
    </row>
    <row r="92" customFormat="false" ht="15" hidden="false" customHeight="false" outlineLevel="0" collapsed="false">
      <c r="A92" s="4"/>
      <c r="B92" s="4"/>
      <c r="C92" s="5" t="str">
        <f aca="false">IFERROR(VLOOKUP(B92,'Imóveis e Inquilinos'!$A$5:$H$24,4,FALSE()),"")</f>
        <v/>
      </c>
      <c r="D92" s="6" t="str">
        <f aca="false">IFERROR(VLOOKUP(B92,'Imóveis e Inquilinos'!$A$5:$H$24,6,FALSE()),"")</f>
        <v/>
      </c>
      <c r="E92" s="7"/>
      <c r="F92" s="7"/>
      <c r="G92" s="6"/>
      <c r="H92" s="4"/>
      <c r="I92" s="4" t="str">
        <f aca="true">IF(B92="","",IF(AND(ISNUMBER(G92),G92&gt;=D92),"Pago",IF(AND(ISNUMBER(G92),G92&gt;0,G92&lt;D92),"Parcial",IF(AND(F92="",TODAY()&gt;E92),"Atrasado","A Vencer"))))</f>
        <v/>
      </c>
    </row>
    <row r="93" customFormat="false" ht="15" hidden="false" customHeight="false" outlineLevel="0" collapsed="false">
      <c r="A93" s="4"/>
      <c r="B93" s="4"/>
      <c r="C93" s="5" t="str">
        <f aca="false">IFERROR(VLOOKUP(B93,'Imóveis e Inquilinos'!$A$5:$H$24,4,FALSE()),"")</f>
        <v/>
      </c>
      <c r="D93" s="6" t="str">
        <f aca="false">IFERROR(VLOOKUP(B93,'Imóveis e Inquilinos'!$A$5:$H$24,6,FALSE()),"")</f>
        <v/>
      </c>
      <c r="E93" s="7"/>
      <c r="F93" s="7"/>
      <c r="G93" s="6"/>
      <c r="H93" s="4"/>
      <c r="I93" s="4" t="str">
        <f aca="true">IF(B93="","",IF(AND(ISNUMBER(G93),G93&gt;=D93),"Pago",IF(AND(ISNUMBER(G93),G93&gt;0,G93&lt;D93),"Parcial",IF(AND(F93="",TODAY()&gt;E93),"Atrasado","A Vencer"))))</f>
        <v/>
      </c>
    </row>
    <row r="94" customFormat="false" ht="15" hidden="false" customHeight="false" outlineLevel="0" collapsed="false">
      <c r="A94" s="4"/>
      <c r="B94" s="4"/>
      <c r="C94" s="5" t="str">
        <f aca="false">IFERROR(VLOOKUP(B94,'Imóveis e Inquilinos'!$A$5:$H$24,4,FALSE()),"")</f>
        <v/>
      </c>
      <c r="D94" s="6" t="str">
        <f aca="false">IFERROR(VLOOKUP(B94,'Imóveis e Inquilinos'!$A$5:$H$24,6,FALSE()),"")</f>
        <v/>
      </c>
      <c r="E94" s="7"/>
      <c r="F94" s="7"/>
      <c r="G94" s="6"/>
      <c r="H94" s="4"/>
      <c r="I94" s="4" t="str">
        <f aca="true">IF(B94="","",IF(AND(ISNUMBER(G94),G94&gt;=D94),"Pago",IF(AND(ISNUMBER(G94),G94&gt;0,G94&lt;D94),"Parcial",IF(AND(F94="",TODAY()&gt;E94),"Atrasado","A Vencer"))))</f>
        <v/>
      </c>
    </row>
    <row r="95" customFormat="false" ht="15" hidden="false" customHeight="false" outlineLevel="0" collapsed="false">
      <c r="A95" s="4"/>
      <c r="B95" s="4"/>
      <c r="C95" s="5" t="str">
        <f aca="false">IFERROR(VLOOKUP(B95,'Imóveis e Inquilinos'!$A$5:$H$24,4,FALSE()),"")</f>
        <v/>
      </c>
      <c r="D95" s="6" t="str">
        <f aca="false">IFERROR(VLOOKUP(B95,'Imóveis e Inquilinos'!$A$5:$H$24,6,FALSE()),"")</f>
        <v/>
      </c>
      <c r="E95" s="7"/>
      <c r="F95" s="7"/>
      <c r="G95" s="6"/>
      <c r="H95" s="4"/>
      <c r="I95" s="4" t="str">
        <f aca="true">IF(B95="","",IF(AND(ISNUMBER(G95),G95&gt;=D95),"Pago",IF(AND(ISNUMBER(G95),G95&gt;0,G95&lt;D95),"Parcial",IF(AND(F95="",TODAY()&gt;E95),"Atrasado","A Vencer"))))</f>
        <v/>
      </c>
    </row>
    <row r="96" customFormat="false" ht="15" hidden="false" customHeight="false" outlineLevel="0" collapsed="false">
      <c r="A96" s="4"/>
      <c r="B96" s="4"/>
      <c r="C96" s="5" t="str">
        <f aca="false">IFERROR(VLOOKUP(B96,'Imóveis e Inquilinos'!$A$5:$H$24,4,FALSE()),"")</f>
        <v/>
      </c>
      <c r="D96" s="6" t="str">
        <f aca="false">IFERROR(VLOOKUP(B96,'Imóveis e Inquilinos'!$A$5:$H$24,6,FALSE()),"")</f>
        <v/>
      </c>
      <c r="E96" s="7"/>
      <c r="F96" s="7"/>
      <c r="G96" s="6"/>
      <c r="H96" s="4"/>
      <c r="I96" s="4" t="str">
        <f aca="true">IF(B96="","",IF(AND(ISNUMBER(G96),G96&gt;=D96),"Pago",IF(AND(ISNUMBER(G96),G96&gt;0,G96&lt;D96),"Parcial",IF(AND(F96="",TODAY()&gt;E96),"Atrasado","A Vencer"))))</f>
        <v/>
      </c>
    </row>
    <row r="97" customFormat="false" ht="15" hidden="false" customHeight="false" outlineLevel="0" collapsed="false">
      <c r="A97" s="4"/>
      <c r="B97" s="4"/>
      <c r="C97" s="5" t="str">
        <f aca="false">IFERROR(VLOOKUP(B97,'Imóveis e Inquilinos'!$A$5:$H$24,4,FALSE()),"")</f>
        <v/>
      </c>
      <c r="D97" s="6" t="str">
        <f aca="false">IFERROR(VLOOKUP(B97,'Imóveis e Inquilinos'!$A$5:$H$24,6,FALSE()),"")</f>
        <v/>
      </c>
      <c r="E97" s="7"/>
      <c r="F97" s="7"/>
      <c r="G97" s="6"/>
      <c r="H97" s="4"/>
      <c r="I97" s="4" t="str">
        <f aca="true">IF(B97="","",IF(AND(ISNUMBER(G97),G97&gt;=D97),"Pago",IF(AND(ISNUMBER(G97),G97&gt;0,G97&lt;D97),"Parcial",IF(AND(F97="",TODAY()&gt;E97),"Atrasado","A Vencer"))))</f>
        <v/>
      </c>
    </row>
    <row r="98" customFormat="false" ht="15" hidden="false" customHeight="false" outlineLevel="0" collapsed="false">
      <c r="A98" s="4"/>
      <c r="B98" s="4"/>
      <c r="C98" s="5" t="str">
        <f aca="false">IFERROR(VLOOKUP(B98,'Imóveis e Inquilinos'!$A$5:$H$24,4,FALSE()),"")</f>
        <v/>
      </c>
      <c r="D98" s="6" t="str">
        <f aca="false">IFERROR(VLOOKUP(B98,'Imóveis e Inquilinos'!$A$5:$H$24,6,FALSE()),"")</f>
        <v/>
      </c>
      <c r="E98" s="7"/>
      <c r="F98" s="7"/>
      <c r="G98" s="6"/>
      <c r="H98" s="4"/>
      <c r="I98" s="4" t="str">
        <f aca="true">IF(B98="","",IF(AND(ISNUMBER(G98),G98&gt;=D98),"Pago",IF(AND(ISNUMBER(G98),G98&gt;0,G98&lt;D98),"Parcial",IF(AND(F98="",TODAY()&gt;E98),"Atrasado","A Vencer"))))</f>
        <v/>
      </c>
    </row>
    <row r="99" customFormat="false" ht="15" hidden="false" customHeight="false" outlineLevel="0" collapsed="false">
      <c r="A99" s="4"/>
      <c r="B99" s="4"/>
      <c r="C99" s="5" t="str">
        <f aca="false">IFERROR(VLOOKUP(B99,'Imóveis e Inquilinos'!$A$5:$H$24,4,FALSE()),"")</f>
        <v/>
      </c>
      <c r="D99" s="6" t="str">
        <f aca="false">IFERROR(VLOOKUP(B99,'Imóveis e Inquilinos'!$A$5:$H$24,6,FALSE()),"")</f>
        <v/>
      </c>
      <c r="E99" s="7"/>
      <c r="F99" s="7"/>
      <c r="G99" s="6"/>
      <c r="H99" s="4"/>
      <c r="I99" s="4" t="str">
        <f aca="true">IF(B99="","",IF(AND(ISNUMBER(G99),G99&gt;=D99),"Pago",IF(AND(ISNUMBER(G99),G99&gt;0,G99&lt;D99),"Parcial",IF(AND(F99="",TODAY()&gt;E99),"Atrasado","A Vencer"))))</f>
        <v/>
      </c>
    </row>
    <row r="100" customFormat="false" ht="15" hidden="false" customHeight="false" outlineLevel="0" collapsed="false">
      <c r="A100" s="4"/>
      <c r="B100" s="4"/>
      <c r="C100" s="5" t="str">
        <f aca="false">IFERROR(VLOOKUP(B100,'Imóveis e Inquilinos'!$A$5:$H$24,4,FALSE()),"")</f>
        <v/>
      </c>
      <c r="D100" s="6" t="str">
        <f aca="false">IFERROR(VLOOKUP(B100,'Imóveis e Inquilinos'!$A$5:$H$24,6,FALSE()),"")</f>
        <v/>
      </c>
      <c r="E100" s="7"/>
      <c r="F100" s="7"/>
      <c r="G100" s="6"/>
      <c r="H100" s="4"/>
      <c r="I100" s="4" t="str">
        <f aca="true">IF(B100="","",IF(AND(ISNUMBER(G100),G100&gt;=D100),"Pago",IF(AND(ISNUMBER(G100),G100&gt;0,G100&lt;D100),"Parcial",IF(AND(F100="",TODAY()&gt;E100),"Atrasado","A Vencer"))))</f>
        <v/>
      </c>
    </row>
    <row r="101" customFormat="false" ht="15" hidden="false" customHeight="false" outlineLevel="0" collapsed="false">
      <c r="A101" s="4"/>
      <c r="B101" s="4"/>
      <c r="C101" s="5" t="str">
        <f aca="false">IFERROR(VLOOKUP(B101,'Imóveis e Inquilinos'!$A$5:$H$24,4,FALSE()),"")</f>
        <v/>
      </c>
      <c r="D101" s="6" t="str">
        <f aca="false">IFERROR(VLOOKUP(B101,'Imóveis e Inquilinos'!$A$5:$H$24,6,FALSE()),"")</f>
        <v/>
      </c>
      <c r="E101" s="7"/>
      <c r="F101" s="7"/>
      <c r="G101" s="6"/>
      <c r="H101" s="4"/>
      <c r="I101" s="4" t="str">
        <f aca="true">IF(B101="","",IF(AND(ISNUMBER(G101),G101&gt;=D101),"Pago",IF(AND(ISNUMBER(G101),G101&gt;0,G101&lt;D101),"Parcial",IF(AND(F101="",TODAY()&gt;E101),"Atrasado","A Vencer"))))</f>
        <v/>
      </c>
    </row>
    <row r="102" customFormat="false" ht="15" hidden="false" customHeight="false" outlineLevel="0" collapsed="false">
      <c r="A102" s="4"/>
      <c r="B102" s="4"/>
      <c r="C102" s="5" t="str">
        <f aca="false">IFERROR(VLOOKUP(B102,'Imóveis e Inquilinos'!$A$5:$H$24,4,FALSE()),"")</f>
        <v/>
      </c>
      <c r="D102" s="6" t="str">
        <f aca="false">IFERROR(VLOOKUP(B102,'Imóveis e Inquilinos'!$A$5:$H$24,6,FALSE()),"")</f>
        <v/>
      </c>
      <c r="E102" s="7"/>
      <c r="F102" s="7"/>
      <c r="G102" s="6"/>
      <c r="H102" s="4"/>
      <c r="I102" s="4" t="str">
        <f aca="true">IF(B102="","",IF(AND(ISNUMBER(G102),G102&gt;=D102),"Pago",IF(AND(ISNUMBER(G102),G102&gt;0,G102&lt;D102),"Parcial",IF(AND(F102="",TODAY()&gt;E102),"Atrasado","A Vencer"))))</f>
        <v/>
      </c>
    </row>
    <row r="103" customFormat="false" ht="15" hidden="false" customHeight="false" outlineLevel="0" collapsed="false">
      <c r="A103" s="4"/>
      <c r="B103" s="4"/>
      <c r="C103" s="5" t="str">
        <f aca="false">IFERROR(VLOOKUP(B103,'Imóveis e Inquilinos'!$A$5:$H$24,4,FALSE()),"")</f>
        <v/>
      </c>
      <c r="D103" s="6" t="str">
        <f aca="false">IFERROR(VLOOKUP(B103,'Imóveis e Inquilinos'!$A$5:$H$24,6,FALSE()),"")</f>
        <v/>
      </c>
      <c r="E103" s="7"/>
      <c r="F103" s="7"/>
      <c r="G103" s="6"/>
      <c r="H103" s="4"/>
      <c r="I103" s="4" t="str">
        <f aca="true">IF(B103="","",IF(AND(ISNUMBER(G103),G103&gt;=D103),"Pago",IF(AND(ISNUMBER(G103),G103&gt;0,G103&lt;D103),"Parcial",IF(AND(F103="",TODAY()&gt;E103),"Atrasado","A Vencer"))))</f>
        <v/>
      </c>
    </row>
    <row r="104" customFormat="false" ht="15" hidden="false" customHeight="false" outlineLevel="0" collapsed="false">
      <c r="A104" s="4"/>
      <c r="B104" s="4"/>
      <c r="C104" s="5" t="str">
        <f aca="false">IFERROR(VLOOKUP(B104,'Imóveis e Inquilinos'!$A$5:$H$24,4,FALSE()),"")</f>
        <v/>
      </c>
      <c r="D104" s="6" t="str">
        <f aca="false">IFERROR(VLOOKUP(B104,'Imóveis e Inquilinos'!$A$5:$H$24,6,FALSE()),"")</f>
        <v/>
      </c>
      <c r="E104" s="7"/>
      <c r="F104" s="7"/>
      <c r="G104" s="6"/>
      <c r="H104" s="4"/>
      <c r="I104" s="4" t="str">
        <f aca="true">IF(B104="","",IF(AND(ISNUMBER(G104),G104&gt;=D104),"Pago",IF(AND(ISNUMBER(G104),G104&gt;0,G104&lt;D104),"Parcial",IF(AND(F104="",TODAY()&gt;E104),"Atrasado","A Vencer"))))</f>
        <v/>
      </c>
    </row>
  </sheetData>
  <mergeCells count="2">
    <mergeCell ref="A1:I1"/>
    <mergeCell ref="A2:I2"/>
  </mergeCells>
  <conditionalFormatting sqref="I5:I104">
    <cfRule type="cellIs" priority="2" operator="equal" aboveAverage="0" equalAverage="0" bottom="0" percent="0" rank="0" text="" dxfId="0">
      <formula>"Pago"</formula>
    </cfRule>
    <cfRule type="cellIs" priority="3" operator="equal" aboveAverage="0" equalAverage="0" bottom="0" percent="0" rank="0" text="" dxfId="1">
      <formula>"Atrasado"</formula>
    </cfRule>
    <cfRule type="cellIs" priority="4" operator="equal" aboveAverage="0" equalAverage="0" bottom="0" percent="0" rank="0" text="" dxfId="2">
      <formula>"Parcial"</formula>
    </cfRule>
    <cfRule type="cellIs" priority="5" operator="equal" aboveAverage="0" equalAverage="0" bottom="0" percent="0" rank="0" text="" dxfId="3">
      <formula>"A Vencer"</formula>
    </cfRule>
  </conditionalFormatting>
  <dataValidations count="1">
    <dataValidation allowBlank="true" errorStyle="stop" operator="between" showDropDown="false" showErrorMessage="false" showInputMessage="false" sqref="H5:H104" type="list">
      <formula1>"PIX,Boleto,Transferência,Dinheiro,Cartão,Depósito,Outro"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22"/>
  </cols>
  <sheetData>
    <row r="1" customFormat="false" ht="27.75" hidden="false" customHeight="true" outlineLevel="0" collapsed="false">
      <c r="A1" s="1" t="s">
        <v>41</v>
      </c>
      <c r="B1" s="1"/>
      <c r="C1" s="1"/>
      <c r="D1" s="1"/>
      <c r="E1" s="1"/>
    </row>
    <row r="2" customFormat="false" ht="30" hidden="false" customHeight="true" outlineLevel="0" collapsed="false">
      <c r="A2" s="2" t="s">
        <v>42</v>
      </c>
      <c r="B2" s="2"/>
      <c r="C2" s="2"/>
      <c r="D2" s="2"/>
      <c r="E2" s="2"/>
    </row>
    <row r="4" customFormat="false" ht="15" hidden="false" customHeight="false" outlineLevel="0" collapsed="false">
      <c r="A4" s="8" t="s">
        <v>43</v>
      </c>
      <c r="B4" s="9" t="s">
        <v>39</v>
      </c>
    </row>
    <row r="6" customFormat="false" ht="15" hidden="false" customHeight="false" outlineLevel="0" collapsed="false">
      <c r="A6" s="10" t="s">
        <v>44</v>
      </c>
      <c r="B6" s="10" t="s">
        <v>45</v>
      </c>
      <c r="C6" s="10" t="s">
        <v>46</v>
      </c>
      <c r="D6" s="10" t="s">
        <v>47</v>
      </c>
    </row>
    <row r="7" customFormat="false" ht="31.5" hidden="false" customHeight="true" outlineLevel="0" collapsed="false">
      <c r="A7" s="11" t="n">
        <f aca="false">SUMIF(Pagamentos!A5:A104,B4,Pagamentos!D5:D104)</f>
        <v>5500</v>
      </c>
      <c r="B7" s="11" t="n">
        <f aca="false">SUMIF(Pagamentos!A5:A104,B4,Pagamentos!G5:G104)</f>
        <v>4500</v>
      </c>
      <c r="C7" s="11" t="n">
        <f aca="false">A7-B7</f>
        <v>1000</v>
      </c>
      <c r="D7" s="12" t="n">
        <f aca="false">IFERROR(B7/A7,0)</f>
        <v>0.818181818181818</v>
      </c>
    </row>
    <row r="10" customFormat="false" ht="15" hidden="false" customHeight="false" outlineLevel="0" collapsed="false">
      <c r="A10" s="13" t="s">
        <v>48</v>
      </c>
      <c r="B10" s="13"/>
      <c r="C10" s="13"/>
      <c r="D10" s="13"/>
      <c r="E10" s="13"/>
    </row>
    <row r="11" customFormat="false" ht="15" hidden="false" customHeight="false" outlineLevel="0" collapsed="false">
      <c r="A11" s="14" t="s">
        <v>49</v>
      </c>
      <c r="B11" s="15" t="n">
        <f aca="false">COUNTIFS(Pagamentos!A5:A104,B4,Pagamentos!I5:I104,"Pago")</f>
        <v>2</v>
      </c>
    </row>
    <row r="12" customFormat="false" ht="15" hidden="false" customHeight="false" outlineLevel="0" collapsed="false">
      <c r="A12" s="16" t="s">
        <v>50</v>
      </c>
      <c r="B12" s="15" t="n">
        <f aca="false">COUNTIFS(Pagamentos!A5:A104,B4,Pagamentos!I5:I104,"Parcial")</f>
        <v>1</v>
      </c>
    </row>
    <row r="13" customFormat="false" ht="15" hidden="false" customHeight="false" outlineLevel="0" collapsed="false">
      <c r="A13" s="17" t="s">
        <v>51</v>
      </c>
      <c r="B13" s="15" t="n">
        <f aca="false">COUNTIFS(Pagamentos!A5:A104,B4,Pagamentos!I5:I104,"Atrasado")</f>
        <v>0</v>
      </c>
    </row>
    <row r="14" customFormat="false" ht="15" hidden="false" customHeight="false" outlineLevel="0" collapsed="false">
      <c r="A14" s="18" t="s">
        <v>52</v>
      </c>
      <c r="B14" s="15" t="n">
        <f aca="false">COUNTIFS(Pagamentos!A5:A104,B4,Pagamentos!I5:I104,"A Vencer")</f>
        <v>0</v>
      </c>
    </row>
    <row r="17" customFormat="false" ht="15" hidden="false" customHeight="true" outlineLevel="0" collapsed="false">
      <c r="A17" s="19" t="s">
        <v>53</v>
      </c>
      <c r="B17" s="19"/>
      <c r="C17" s="19"/>
      <c r="D17" s="19"/>
      <c r="E17" s="19"/>
    </row>
    <row r="18" customFormat="false" ht="15" hidden="false" customHeight="false" outlineLevel="0" collapsed="false">
      <c r="A18" s="19"/>
      <c r="B18" s="19"/>
      <c r="C18" s="19"/>
      <c r="D18" s="19"/>
      <c r="E18" s="19"/>
    </row>
    <row r="19" customFormat="false" ht="15" hidden="false" customHeight="false" outlineLevel="0" collapsed="false">
      <c r="A19" s="19"/>
      <c r="B19" s="19"/>
      <c r="C19" s="19"/>
      <c r="D19" s="19"/>
      <c r="E19" s="19"/>
    </row>
    <row r="20" customFormat="false" ht="15" hidden="false" customHeight="false" outlineLevel="0" collapsed="false">
      <c r="A20" s="19"/>
      <c r="B20" s="19"/>
      <c r="C20" s="19"/>
      <c r="D20" s="19"/>
      <c r="E20" s="19"/>
    </row>
    <row r="21" customFormat="false" ht="15" hidden="false" customHeight="false" outlineLevel="0" collapsed="false">
      <c r="A21" s="19"/>
      <c r="B21" s="19"/>
      <c r="C21" s="19"/>
      <c r="D21" s="19"/>
      <c r="E21" s="19"/>
    </row>
    <row r="22" customFormat="false" ht="15" hidden="false" customHeight="false" outlineLevel="0" collapsed="false">
      <c r="A22" s="19"/>
      <c r="B22" s="19"/>
      <c r="C22" s="19"/>
      <c r="D22" s="19"/>
      <c r="E22" s="19"/>
    </row>
  </sheetData>
  <mergeCells count="4">
    <mergeCell ref="A1:E1"/>
    <mergeCell ref="A2:E2"/>
    <mergeCell ref="A10:E10"/>
    <mergeCell ref="A17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5" min="2" style="0" width="14"/>
  </cols>
  <sheetData>
    <row r="1" customFormat="false" ht="36" hidden="false" customHeight="true" outlineLevel="0" collapsed="false">
      <c r="A1" s="20" t="s">
        <v>54</v>
      </c>
      <c r="B1" s="20"/>
      <c r="C1" s="20"/>
      <c r="D1" s="20"/>
      <c r="E1" s="20"/>
    </row>
    <row r="4" customFormat="false" ht="21.75" hidden="false" customHeight="true" outlineLevel="0" collapsed="false">
      <c r="A4" s="21" t="s">
        <v>55</v>
      </c>
      <c r="B4" s="22" t="s">
        <v>56</v>
      </c>
      <c r="C4" s="22"/>
      <c r="D4" s="22"/>
      <c r="E4" s="22"/>
    </row>
    <row r="6" customFormat="false" ht="21.75" hidden="false" customHeight="true" outlineLevel="0" collapsed="false">
      <c r="A6" s="21" t="s">
        <v>57</v>
      </c>
      <c r="B6" s="22" t="s">
        <v>58</v>
      </c>
      <c r="C6" s="22"/>
      <c r="D6" s="22"/>
      <c r="E6" s="22"/>
    </row>
    <row r="8" customFormat="false" ht="21.75" hidden="false" customHeight="true" outlineLevel="0" collapsed="false">
      <c r="A8" s="21" t="s">
        <v>59</v>
      </c>
      <c r="B8" s="22" t="s">
        <v>60</v>
      </c>
      <c r="C8" s="22"/>
      <c r="D8" s="22"/>
      <c r="E8" s="22"/>
    </row>
    <row r="10" customFormat="false" ht="21.75" hidden="false" customHeight="true" outlineLevel="0" collapsed="false">
      <c r="A10" s="23" t="s">
        <v>61</v>
      </c>
      <c r="B10" s="23"/>
      <c r="C10" s="23"/>
      <c r="D10" s="23"/>
      <c r="E10" s="23"/>
    </row>
    <row r="11" customFormat="false" ht="21.75" hidden="false" customHeight="true" outlineLevel="0" collapsed="false">
      <c r="A11" s="21" t="s">
        <v>62</v>
      </c>
      <c r="B11" s="22" t="s">
        <v>63</v>
      </c>
      <c r="C11" s="22"/>
      <c r="D11" s="22"/>
      <c r="E11" s="22"/>
    </row>
    <row r="12" customFormat="false" ht="21.75" hidden="false" customHeight="true" outlineLevel="0" collapsed="false">
      <c r="A12" s="21" t="s">
        <v>64</v>
      </c>
      <c r="B12" s="22" t="s">
        <v>65</v>
      </c>
      <c r="C12" s="22"/>
      <c r="D12" s="22"/>
      <c r="E12" s="22"/>
    </row>
    <row r="13" customFormat="false" ht="21.75" hidden="false" customHeight="true" outlineLevel="0" collapsed="false">
      <c r="A13" s="21" t="s">
        <v>66</v>
      </c>
      <c r="B13" s="22" t="s">
        <v>67</v>
      </c>
      <c r="C13" s="22"/>
      <c r="D13" s="22"/>
      <c r="E13" s="22"/>
    </row>
    <row r="14" customFormat="false" ht="21.75" hidden="false" customHeight="true" outlineLevel="0" collapsed="false">
      <c r="A14" s="21" t="s">
        <v>68</v>
      </c>
      <c r="B14" s="22" t="s">
        <v>69</v>
      </c>
      <c r="C14" s="22"/>
      <c r="D14" s="22"/>
      <c r="E14" s="22"/>
    </row>
    <row r="16" customFormat="false" ht="21.75" hidden="false" customHeight="true" outlineLevel="0" collapsed="false">
      <c r="A16" s="23" t="s">
        <v>70</v>
      </c>
      <c r="B16" s="23"/>
      <c r="C16" s="23"/>
      <c r="D16" s="23"/>
      <c r="E16" s="23"/>
    </row>
    <row r="17" customFormat="false" ht="21.75" hidden="false" customHeight="true" outlineLevel="0" collapsed="false">
      <c r="A17" s="21" t="s">
        <v>71</v>
      </c>
      <c r="B17" s="22" t="s">
        <v>72</v>
      </c>
      <c r="C17" s="22"/>
      <c r="D17" s="22"/>
      <c r="E17" s="22"/>
    </row>
    <row r="18" customFormat="false" ht="21.75" hidden="false" customHeight="true" outlineLevel="0" collapsed="false">
      <c r="A18" s="21" t="s">
        <v>73</v>
      </c>
      <c r="B18" s="22" t="s">
        <v>74</v>
      </c>
      <c r="C18" s="22"/>
      <c r="D18" s="22"/>
      <c r="E18" s="22"/>
    </row>
    <row r="19" customFormat="false" ht="21.75" hidden="false" customHeight="true" outlineLevel="0" collapsed="false">
      <c r="A19" s="21" t="s">
        <v>75</v>
      </c>
      <c r="B19" s="22" t="s">
        <v>76</v>
      </c>
      <c r="C19" s="22"/>
      <c r="D19" s="22"/>
      <c r="E19" s="22"/>
    </row>
    <row r="21" customFormat="false" ht="21.75" hidden="false" customHeight="true" outlineLevel="0" collapsed="false">
      <c r="A21" s="23" t="s">
        <v>77</v>
      </c>
      <c r="B21" s="23"/>
      <c r="C21" s="23"/>
      <c r="D21" s="23"/>
      <c r="E21" s="23"/>
    </row>
    <row r="22" customFormat="false" ht="21.75" hidden="false" customHeight="true" outlineLevel="0" collapsed="false">
      <c r="A22" s="21" t="s">
        <v>78</v>
      </c>
      <c r="B22" s="22" t="s">
        <v>79</v>
      </c>
      <c r="C22" s="22"/>
      <c r="D22" s="22"/>
      <c r="E22" s="22"/>
    </row>
    <row r="23" customFormat="false" ht="21.75" hidden="false" customHeight="true" outlineLevel="0" collapsed="false">
      <c r="A23" s="21" t="s">
        <v>80</v>
      </c>
      <c r="B23" s="22" t="s">
        <v>81</v>
      </c>
      <c r="C23" s="22"/>
      <c r="D23" s="22"/>
      <c r="E23" s="22"/>
    </row>
    <row r="24" customFormat="false" ht="21.75" hidden="false" customHeight="true" outlineLevel="0" collapsed="false">
      <c r="A24" s="21" t="s">
        <v>82</v>
      </c>
      <c r="B24" s="22" t="s">
        <v>83</v>
      </c>
      <c r="C24" s="22"/>
      <c r="D24" s="22"/>
      <c r="E24" s="22"/>
    </row>
    <row r="25" customFormat="false" ht="21.75" hidden="false" customHeight="true" outlineLevel="0" collapsed="false">
      <c r="A25" s="21" t="s">
        <v>84</v>
      </c>
      <c r="B25" s="22" t="s">
        <v>85</v>
      </c>
      <c r="C25" s="22"/>
      <c r="D25" s="22"/>
      <c r="E25" s="22"/>
    </row>
    <row r="27" customFormat="false" ht="21.75" hidden="false" customHeight="true" outlineLevel="0" collapsed="false">
      <c r="A27" s="21" t="s">
        <v>86</v>
      </c>
      <c r="B27" s="22" t="s">
        <v>87</v>
      </c>
      <c r="C27" s="22"/>
      <c r="D27" s="22"/>
      <c r="E27" s="22"/>
    </row>
  </sheetData>
  <mergeCells count="19">
    <mergeCell ref="A1:E1"/>
    <mergeCell ref="B4:E4"/>
    <mergeCell ref="B6:E6"/>
    <mergeCell ref="B8:E8"/>
    <mergeCell ref="A10:E10"/>
    <mergeCell ref="B11:E11"/>
    <mergeCell ref="B12:E12"/>
    <mergeCell ref="B13:E13"/>
    <mergeCell ref="B14:E14"/>
    <mergeCell ref="A16:E16"/>
    <mergeCell ref="B17:E17"/>
    <mergeCell ref="B18:E18"/>
    <mergeCell ref="B19:E19"/>
    <mergeCell ref="A21:E21"/>
    <mergeCell ref="B22:E22"/>
    <mergeCell ref="B23:E23"/>
    <mergeCell ref="B24:E24"/>
    <mergeCell ref="B25:E25"/>
    <mergeCell ref="B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2026-05-27T17:30:10Z</dcterms:created>
  <dc:creator>openpyxl</dc:creator>
  <dc:description/>
  <dc:language>en-US</dc:language>
  <cp:lastModifiedBy/>
  <dcterms:modified xsi:type="dcterms:W3CDTF">2026-05-27T17:30:10Z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